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F865F2-2A8A-44AD-AD23-4CB6CC6C29D1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8" l="1"/>
  <c r="C18" i="8" l="1"/>
  <c r="D18" i="8"/>
  <c r="C36" i="9" l="1"/>
  <c r="D36" i="9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C24" i="9" s="1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E34" i="8" l="1"/>
  <c r="C35" i="8"/>
  <c r="E35" i="8" s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26" i="8"/>
  <c r="E8" i="8"/>
  <c r="E24" i="9" l="1"/>
  <c r="E18" i="8"/>
  <c r="C56" i="9"/>
  <c r="E34" i="9"/>
  <c r="E56" i="9" l="1"/>
  <c r="C63" i="9"/>
  <c r="E63" i="9" l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<sst xmlns="http://schemas.openxmlformats.org/spreadsheetml/2006/main" count="127" uniqueCount="112">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</sst>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B3" sqref="B3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44196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0" t="s">
        <v>97</v>
      </c>
      <c r="B4" s="191"/>
      <c r="C4" s="192"/>
    </row>
    <row r="5" spans="1:3" ht="12" customHeight="1" x14ac:dyDescent="0.3">
      <c r="A5" s="107">
        <v>1</v>
      </c>
      <c r="B5" s="188" t="s">
        <v>109</v>
      </c>
      <c r="C5" s="189"/>
    </row>
    <row r="6" spans="1:3" ht="12" customHeight="1" x14ac:dyDescent="0.3">
      <c r="A6" s="107">
        <v>2</v>
      </c>
      <c r="B6" s="188" t="s">
        <v>110</v>
      </c>
      <c r="C6" s="189"/>
    </row>
    <row r="7" spans="1:3" ht="12" customHeight="1" x14ac:dyDescent="0.3">
      <c r="A7" s="107">
        <v>3</v>
      </c>
      <c r="B7" s="188" t="s">
        <v>111</v>
      </c>
      <c r="C7" s="189"/>
    </row>
    <row r="8" spans="1:3" ht="12" customHeight="1" x14ac:dyDescent="0.3">
      <c r="A8" s="107">
        <v>4</v>
      </c>
      <c r="B8" s="188"/>
      <c r="C8" s="189"/>
    </row>
    <row r="9" spans="1:3" ht="12" customHeight="1" x14ac:dyDescent="0.3">
      <c r="A9" s="107">
        <v>5</v>
      </c>
      <c r="B9" s="188"/>
      <c r="C9" s="189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93" t="s">
        <v>98</v>
      </c>
      <c r="B11" s="194"/>
      <c r="C11" s="195"/>
    </row>
    <row r="12" spans="1:3" ht="12" customHeight="1" x14ac:dyDescent="0.3">
      <c r="A12" s="107">
        <v>1</v>
      </c>
      <c r="B12" s="188" t="s">
        <v>109</v>
      </c>
      <c r="C12" s="189"/>
    </row>
    <row r="13" spans="1:3" ht="12" customHeight="1" x14ac:dyDescent="0.3">
      <c r="A13" s="107">
        <v>2</v>
      </c>
      <c r="B13" s="188"/>
      <c r="C13" s="189"/>
    </row>
    <row r="14" spans="1:3" ht="12" customHeight="1" x14ac:dyDescent="0.3">
      <c r="A14" s="107">
        <v>3</v>
      </c>
      <c r="B14" s="188"/>
      <c r="C14" s="189"/>
    </row>
    <row r="15" spans="1:3" ht="12" customHeight="1" x14ac:dyDescent="0.3">
      <c r="A15" s="107">
        <v>4</v>
      </c>
      <c r="B15" s="188"/>
      <c r="C15" s="189"/>
    </row>
    <row r="16" spans="1:3" ht="12" customHeight="1" x14ac:dyDescent="0.3">
      <c r="A16" s="107">
        <v>5</v>
      </c>
      <c r="B16" s="188"/>
      <c r="C16" s="189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85" t="s">
        <v>101</v>
      </c>
      <c r="B18" s="186"/>
      <c r="C18" s="18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85" t="s">
        <v>100</v>
      </c>
      <c r="B31" s="186"/>
      <c r="C31" s="186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4" t="s">
        <v>104</v>
      </c>
      <c r="C44" s="18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="80" zoomScaleSheetLayoutView="80" workbookViewId="0">
      <selection activeCell="H27" sqref="H27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44196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483080.01999999996</v>
      </c>
      <c r="D7" s="123">
        <v>559190.52</v>
      </c>
      <c r="E7" s="129">
        <f t="shared" ref="E7:E13" si="0">C7+D7</f>
        <v>1042270.54</v>
      </c>
      <c r="F7" s="15"/>
    </row>
    <row r="8" spans="1:6" ht="12" customHeight="1" x14ac:dyDescent="0.2">
      <c r="A8" s="16">
        <v>2</v>
      </c>
      <c r="B8" s="17" t="s">
        <v>10</v>
      </c>
      <c r="C8" s="124">
        <v>2447.77</v>
      </c>
      <c r="D8" s="124">
        <v>8807.48</v>
      </c>
      <c r="E8" s="130">
        <f t="shared" si="0"/>
        <v>11255.25</v>
      </c>
      <c r="F8" s="15"/>
    </row>
    <row r="9" spans="1:6" ht="12" customHeight="1" x14ac:dyDescent="0.2">
      <c r="A9" s="16">
        <v>3</v>
      </c>
      <c r="B9" s="88" t="s">
        <v>11</v>
      </c>
      <c r="C9" s="133">
        <v>7069947.9400000041</v>
      </c>
      <c r="D9" s="133">
        <v>1033087.5037980002</v>
      </c>
      <c r="E9" s="130">
        <f t="shared" si="0"/>
        <v>8103035.4437980046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-1139952.6579999991</v>
      </c>
      <c r="D10" s="134">
        <v>-427201.86944519996</v>
      </c>
      <c r="E10" s="135">
        <f t="shared" si="0"/>
        <v>-1567154.527445199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5929995.2820000052</v>
      </c>
      <c r="D11" s="124">
        <v>605885.6343528002</v>
      </c>
      <c r="E11" s="130">
        <f t="shared" si="0"/>
        <v>6535880.9163528057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49268.19</v>
      </c>
      <c r="D13" s="124">
        <v>7270.5200000000041</v>
      </c>
      <c r="E13" s="130">
        <f t="shared" si="0"/>
        <v>56538.710000000006</v>
      </c>
    </row>
    <row r="14" spans="1:6" ht="12" customHeight="1" x14ac:dyDescent="0.2">
      <c r="A14" s="16">
        <v>6</v>
      </c>
      <c r="B14" s="17" t="s">
        <v>16</v>
      </c>
      <c r="C14" s="124">
        <v>176634.63</v>
      </c>
      <c r="D14" s="177"/>
      <c r="E14" s="130">
        <f>C14</f>
        <v>176634.63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151836.13</v>
      </c>
      <c r="D16" s="177"/>
      <c r="E16" s="130">
        <f>C16</f>
        <v>151836.13</v>
      </c>
    </row>
    <row r="17" spans="1:5" ht="12" customHeight="1" x14ac:dyDescent="0.2">
      <c r="A17" s="16">
        <v>9</v>
      </c>
      <c r="B17" s="17" t="s">
        <v>19</v>
      </c>
      <c r="C17" s="124">
        <v>76788.671500000011</v>
      </c>
      <c r="D17" s="124">
        <v>0</v>
      </c>
      <c r="E17" s="130">
        <f>C17+D17</f>
        <v>76788.671500000011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6870050.6935000056</v>
      </c>
      <c r="D18" s="125">
        <f>SUM(D7:D8,D11:D17)</f>
        <v>1181154.1543528002</v>
      </c>
      <c r="E18" s="131">
        <f>SUM(E7:E8,E11:E17)</f>
        <v>8051204.8478528056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1191538.54</v>
      </c>
      <c r="D20" s="123">
        <v>2366737.62</v>
      </c>
      <c r="E20" s="129">
        <v>3070624.1635199999</v>
      </c>
    </row>
    <row r="21" spans="1:5" ht="12" customHeight="1" x14ac:dyDescent="0.2">
      <c r="A21" s="16">
        <v>12</v>
      </c>
      <c r="B21" s="17" t="s">
        <v>23</v>
      </c>
      <c r="C21" s="124">
        <v>1000000</v>
      </c>
      <c r="D21" s="124">
        <v>851916</v>
      </c>
      <c r="E21" s="130">
        <v>1821125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v>0</v>
      </c>
    </row>
    <row r="23" spans="1:5" ht="12" customHeight="1" x14ac:dyDescent="0.2">
      <c r="A23" s="13">
        <v>14</v>
      </c>
      <c r="B23" s="17" t="s">
        <v>25</v>
      </c>
      <c r="C23" s="124">
        <v>1186.6600000000001</v>
      </c>
      <c r="D23" s="124">
        <v>6032.27</v>
      </c>
      <c r="E23" s="130">
        <v>37359.54</v>
      </c>
    </row>
    <row r="24" spans="1:5" ht="12" customHeight="1" x14ac:dyDescent="0.2">
      <c r="A24" s="16">
        <v>15</v>
      </c>
      <c r="B24" s="180" t="s">
        <v>26</v>
      </c>
      <c r="C24" s="124">
        <v>9148</v>
      </c>
      <c r="D24" s="124">
        <v>0</v>
      </c>
      <c r="E24" s="130">
        <v>48007.217499999962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2201873.2000000002</v>
      </c>
      <c r="D26" s="125">
        <f>SUM(D20:D25)</f>
        <v>3224685.89</v>
      </c>
      <c r="E26" s="131">
        <f t="shared" ref="E26" si="1">C26+D26</f>
        <v>5426559.0899999999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1050000</v>
      </c>
      <c r="D28" s="177"/>
      <c r="E28" s="129">
        <v>1050000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v>0</v>
      </c>
    </row>
    <row r="30" spans="1:5" ht="12" customHeight="1" x14ac:dyDescent="0.2">
      <c r="A30" s="16">
        <v>20</v>
      </c>
      <c r="B30" s="180" t="s">
        <v>106</v>
      </c>
      <c r="C30" s="124">
        <v>20000</v>
      </c>
      <c r="D30" s="177"/>
      <c r="E30" s="130"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v>0</v>
      </c>
    </row>
    <row r="32" spans="1:5" ht="12" customHeight="1" x14ac:dyDescent="0.2">
      <c r="A32" s="16">
        <v>22</v>
      </c>
      <c r="B32" s="20" t="s">
        <v>32</v>
      </c>
      <c r="C32" s="124">
        <v>1554646.1214999999</v>
      </c>
      <c r="D32" s="177"/>
      <c r="E32" s="130">
        <v>1093304.8625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2624646.1214999999</v>
      </c>
      <c r="D34" s="177"/>
      <c r="E34" s="131">
        <f t="shared" ref="E34" si="2">C34</f>
        <v>2624646.1214999999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4826519.3214999996</v>
      </c>
      <c r="D35" s="126">
        <f>D26</f>
        <v>3224685.89</v>
      </c>
      <c r="E35" s="132">
        <f>C35+D35</f>
        <v>8051205.2115000002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view="pageBreakPreview" topLeftCell="A40" zoomScaleSheetLayoutView="100" workbookViewId="0">
      <selection activeCell="D58" sqref="D58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44196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1001842.5</v>
      </c>
      <c r="D8" s="138">
        <f>SUM(D9:D15)</f>
        <v>138858.51999999999</v>
      </c>
      <c r="E8" s="167">
        <f t="shared" si="0"/>
        <v>1140701.02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8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1001842.5</v>
      </c>
      <c r="D15" s="42">
        <v>138858.51999999999</v>
      </c>
      <c r="E15" s="168">
        <f t="shared" si="0"/>
        <v>1140701.02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470533.5</v>
      </c>
      <c r="D21" s="42">
        <v>90108.63</v>
      </c>
      <c r="E21" s="167">
        <f t="shared" si="0"/>
        <v>560642.13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1472376</v>
      </c>
      <c r="D24" s="140">
        <f>SUM(D7:D8,D21:D23,D16)</f>
        <v>228967.15</v>
      </c>
      <c r="E24" s="141">
        <f t="shared" si="0"/>
        <v>1701343.15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51741.75</v>
      </c>
      <c r="D26" s="50">
        <v>203989.89</v>
      </c>
      <c r="E26" s="166">
        <f t="shared" ref="E26:E34" si="1">C26+D26</f>
        <v>255731.64</v>
      </c>
    </row>
    <row r="27" spans="1:5" x14ac:dyDescent="0.2">
      <c r="A27" s="89">
        <v>9</v>
      </c>
      <c r="B27" s="51" t="s">
        <v>59</v>
      </c>
      <c r="C27" s="52">
        <v>130496.84</v>
      </c>
      <c r="D27" s="53">
        <v>79023.47</v>
      </c>
      <c r="E27" s="167">
        <f t="shared" si="1"/>
        <v>209520.31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182238.59</v>
      </c>
      <c r="D33" s="143">
        <f>SUM(D26:D32)</f>
        <v>283013.36</v>
      </c>
      <c r="E33" s="144">
        <f t="shared" si="1"/>
        <v>465251.94999999995</v>
      </c>
    </row>
    <row r="34" spans="1:5" ht="10.8" thickBot="1" x14ac:dyDescent="0.25">
      <c r="A34" s="100">
        <v>16</v>
      </c>
      <c r="B34" s="145" t="s">
        <v>66</v>
      </c>
      <c r="C34" s="140">
        <f>C24-C33</f>
        <v>1290137.4099999999</v>
      </c>
      <c r="D34" s="146">
        <f>D24-D33</f>
        <v>-54046.209999999992</v>
      </c>
      <c r="E34" s="141">
        <f t="shared" si="1"/>
        <v>1236091.2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24693.1</v>
      </c>
      <c r="D36" s="148">
        <f>D37-D38</f>
        <v>0</v>
      </c>
      <c r="E36" s="166">
        <f t="shared" ref="E36:E45" si="2">C36+D36</f>
        <v>24693.1</v>
      </c>
    </row>
    <row r="37" spans="1:5" ht="20.399999999999999" x14ac:dyDescent="0.2">
      <c r="A37" s="89">
        <v>17.100000000000001</v>
      </c>
      <c r="B37" s="58" t="s">
        <v>69</v>
      </c>
      <c r="C37" s="41">
        <v>24693.1</v>
      </c>
      <c r="D37" s="42">
        <v>0</v>
      </c>
      <c r="E37" s="168">
        <f t="shared" si="2"/>
        <v>24693.1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64891.26</v>
      </c>
      <c r="D41" s="53">
        <v>0</v>
      </c>
      <c r="E41" s="167">
        <f t="shared" si="2"/>
        <v>64891.26</v>
      </c>
    </row>
    <row r="42" spans="1:5" x14ac:dyDescent="0.2">
      <c r="A42" s="89">
        <v>21</v>
      </c>
      <c r="B42" s="45" t="s">
        <v>74</v>
      </c>
      <c r="C42" s="52">
        <v>-121692</v>
      </c>
      <c r="D42" s="53">
        <v>0</v>
      </c>
      <c r="E42" s="167">
        <f t="shared" si="2"/>
        <v>-121692</v>
      </c>
    </row>
    <row r="43" spans="1:5" x14ac:dyDescent="0.2">
      <c r="A43" s="89">
        <v>22</v>
      </c>
      <c r="B43" s="45" t="s">
        <v>75</v>
      </c>
      <c r="C43" s="52"/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51.61</v>
      </c>
      <c r="D44" s="97">
        <v>0</v>
      </c>
      <c r="E44" s="169">
        <f t="shared" si="2"/>
        <v>51.61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-32056.03</v>
      </c>
      <c r="D45" s="146">
        <f>SUM(D36,D39:D44)</f>
        <v>0</v>
      </c>
      <c r="E45" s="141">
        <f t="shared" si="2"/>
        <v>-32056.03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1090</v>
      </c>
      <c r="D47" s="53">
        <v>0</v>
      </c>
      <c r="E47" s="170">
        <f t="shared" ref="E47:E54" si="3">C47+D47</f>
        <v>1090</v>
      </c>
    </row>
    <row r="48" spans="1:5" x14ac:dyDescent="0.2">
      <c r="A48" s="89">
        <v>26</v>
      </c>
      <c r="B48" s="45" t="s">
        <v>80</v>
      </c>
      <c r="C48" s="52">
        <v>199162.31</v>
      </c>
      <c r="D48" s="53">
        <v>0</v>
      </c>
      <c r="E48" s="171">
        <f t="shared" si="3"/>
        <v>199162.31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0</v>
      </c>
      <c r="D50" s="53">
        <v>0</v>
      </c>
      <c r="E50" s="171">
        <f t="shared" si="3"/>
        <v>0</v>
      </c>
    </row>
    <row r="51" spans="1:5" x14ac:dyDescent="0.2">
      <c r="A51" s="89">
        <v>29</v>
      </c>
      <c r="B51" s="45" t="s">
        <v>83</v>
      </c>
      <c r="C51" s="52">
        <v>36741.67</v>
      </c>
      <c r="D51" s="53">
        <v>0</v>
      </c>
      <c r="E51" s="171">
        <f t="shared" si="3"/>
        <v>36741.67</v>
      </c>
    </row>
    <row r="52" spans="1:5" x14ac:dyDescent="0.2">
      <c r="A52" s="89">
        <v>30</v>
      </c>
      <c r="B52" s="45" t="s">
        <v>84</v>
      </c>
      <c r="C52" s="52">
        <v>155392</v>
      </c>
      <c r="D52" s="53">
        <v>0</v>
      </c>
      <c r="E52" s="171">
        <f t="shared" si="3"/>
        <v>155392</v>
      </c>
    </row>
    <row r="53" spans="1:5" x14ac:dyDescent="0.2">
      <c r="A53" s="90">
        <v>31</v>
      </c>
      <c r="B53" s="59" t="s">
        <v>85</v>
      </c>
      <c r="C53" s="183">
        <f>SUM(C47:C52)</f>
        <v>392385.98</v>
      </c>
      <c r="D53" s="149">
        <f>SUM(D47:D52)</f>
        <v>0</v>
      </c>
      <c r="E53" s="172">
        <f t="shared" si="3"/>
        <v>392385.98</v>
      </c>
    </row>
    <row r="54" spans="1:5" ht="10.8" thickBot="1" x14ac:dyDescent="0.25">
      <c r="A54" s="95">
        <v>32</v>
      </c>
      <c r="B54" s="150" t="s">
        <v>86</v>
      </c>
      <c r="C54" s="151">
        <f>C45-C53</f>
        <v>-424442.01</v>
      </c>
      <c r="D54" s="152">
        <f>D45-D53</f>
        <v>0</v>
      </c>
      <c r="E54" s="153">
        <f t="shared" si="3"/>
        <v>-424442.01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865695.39999999991</v>
      </c>
      <c r="D56" s="157">
        <f>D34+D54</f>
        <v>-54046.209999999992</v>
      </c>
      <c r="E56" s="158">
        <f>C56+D56</f>
        <v>811649.19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191489</v>
      </c>
      <c r="D58" s="65"/>
      <c r="E58" s="170">
        <f>C58</f>
        <v>191489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9749</v>
      </c>
      <c r="D60" s="69"/>
      <c r="E60" s="172">
        <f>C60</f>
        <v>9749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201238</v>
      </c>
      <c r="D61" s="70"/>
      <c r="E61" s="159">
        <f>C61</f>
        <v>201238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664457.39999999991</v>
      </c>
      <c r="D63" s="157">
        <f>D56</f>
        <v>-54046.209999999992</v>
      </c>
      <c r="E63" s="158">
        <f>C63+D63</f>
        <v>610411.18999999994</v>
      </c>
    </row>
    <row r="64" spans="1:5" s="77" customFormat="1" ht="10.8" thickBot="1" x14ac:dyDescent="0.25">
      <c r="A64" s="100">
        <v>39</v>
      </c>
      <c r="B64" s="74" t="s">
        <v>93</v>
      </c>
      <c r="C64" s="75">
        <v>91561.678499999995</v>
      </c>
      <c r="D64" s="76"/>
      <c r="E64" s="173">
        <f>C64</f>
        <v>91561.678499999995</v>
      </c>
    </row>
    <row r="65" spans="1:5" ht="10.8" thickBot="1" x14ac:dyDescent="0.25">
      <c r="A65" s="100">
        <v>40</v>
      </c>
      <c r="B65" s="78" t="s">
        <v>94</v>
      </c>
      <c r="C65" s="156">
        <f>C63-C64</f>
        <v>572895.72149999987</v>
      </c>
      <c r="D65" s="157">
        <f>D63</f>
        <v>-54046.209999999992</v>
      </c>
      <c r="E65" s="158">
        <f>C65+D65</f>
        <v>518849.51149999991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572895.72149999987</v>
      </c>
      <c r="D67" s="164">
        <f>D65</f>
        <v>-54046.209999999992</v>
      </c>
      <c r="E67" s="160">
        <f>C67+D67</f>
        <v>518849.51149999991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2021-01-18T19:07:45Z</dcterms:modified>
</cp:coreProperties>
</file>