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600" yWindow="-15" windowWidth="9645" windowHeight="11955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  <definedName name="_xlnm.Print_Area" localSheetId="0">Info!$A$1:$C$45</definedName>
    <definedName name="_xlnm.Print_Area" localSheetId="1">'RC'!$A$1:$E$42</definedName>
    <definedName name="_xlnm.Print_Area" localSheetId="2">RI!$A$1:$E$69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9"/>
  <c r="D36"/>
  <c r="E31" i="8" l="1"/>
  <c r="B2" l="1"/>
  <c r="B1"/>
  <c r="B2" i="9"/>
  <c r="B1"/>
  <c r="E66"/>
  <c r="C61"/>
  <c r="E61" s="1"/>
  <c r="E60"/>
  <c r="E59"/>
  <c r="E58"/>
  <c r="D53"/>
  <c r="C53"/>
  <c r="E52"/>
  <c r="E51"/>
  <c r="E50"/>
  <c r="E49"/>
  <c r="E48"/>
  <c r="E47"/>
  <c r="D45"/>
  <c r="D54" s="1"/>
  <c r="E44"/>
  <c r="E43"/>
  <c r="E42"/>
  <c r="E41"/>
  <c r="E40"/>
  <c r="E39"/>
  <c r="E38"/>
  <c r="E37"/>
  <c r="C45"/>
  <c r="D33"/>
  <c r="C33"/>
  <c r="E33" s="1"/>
  <c r="E32"/>
  <c r="E31"/>
  <c r="E30"/>
  <c r="E29"/>
  <c r="E28"/>
  <c r="E27"/>
  <c r="E26"/>
  <c r="E23"/>
  <c r="E22"/>
  <c r="E21"/>
  <c r="E20"/>
  <c r="E19"/>
  <c r="E18"/>
  <c r="E17"/>
  <c r="D16"/>
  <c r="C16"/>
  <c r="E16" s="1"/>
  <c r="E15"/>
  <c r="E14"/>
  <c r="E13"/>
  <c r="E12"/>
  <c r="E11"/>
  <c r="E10"/>
  <c r="E9"/>
  <c r="D8"/>
  <c r="D24" s="1"/>
  <c r="D34" s="1"/>
  <c r="C8"/>
  <c r="C24" s="1"/>
  <c r="E7"/>
  <c r="E33" i="8"/>
  <c r="E32"/>
  <c r="E30"/>
  <c r="E29"/>
  <c r="C34"/>
  <c r="E34" s="1"/>
  <c r="E25"/>
  <c r="E24"/>
  <c r="E23"/>
  <c r="E22"/>
  <c r="E21"/>
  <c r="D26"/>
  <c r="D35" s="1"/>
  <c r="C26"/>
  <c r="E17"/>
  <c r="E16"/>
  <c r="E15"/>
  <c r="E14"/>
  <c r="E13"/>
  <c r="E12"/>
  <c r="E10"/>
  <c r="E9"/>
  <c r="C18"/>
  <c r="E7"/>
  <c r="E53" i="9" l="1"/>
  <c r="D56"/>
  <c r="D63" s="1"/>
  <c r="D65" s="1"/>
  <c r="D67" s="1"/>
  <c r="E11" i="8"/>
  <c r="E36" i="9"/>
  <c r="E8"/>
  <c r="D18" i="8"/>
  <c r="C34" i="9"/>
  <c r="E24"/>
  <c r="E45"/>
  <c r="C54"/>
  <c r="E54" s="1"/>
  <c r="E26" i="8"/>
  <c r="C35"/>
  <c r="E35" s="1"/>
  <c r="E20"/>
  <c r="E28"/>
  <c r="E8"/>
  <c r="E18" s="1"/>
  <c r="C56" i="9" l="1"/>
  <c r="E34"/>
  <c r="E56" l="1"/>
  <c r="C63"/>
  <c r="E63" l="1"/>
  <c r="C64" s="1"/>
  <c r="E64" s="1"/>
  <c r="C65" l="1"/>
  <c r="E65" s="1"/>
  <c r="C67"/>
  <c r="E67" s="1"/>
</calcChain>
</file>

<file path=xl/sharedStrings.xml><?xml version="1.0" encoding="utf-8"?>
<sst xmlns="http://schemas.openxmlformats.org/spreadsheetml/2006/main" count="127" uniqueCount="112">
  <si>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</si>
  <si>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</si>
  <si>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</si>
  <si>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</si>
  <si>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</si>
  <si>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</si>
  <si>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</si>
  <si>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</si>
  <si>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</si>
  <si>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</si>
  <si>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</si>
  <si>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</si>
  <si>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</si>
  <si>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</si>
  <si>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</si>
  <si>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</si>
  <si>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</si>
  <si>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</si>
  <si>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</si>
  <si>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</si>
  <si>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</si>
  <si>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</si>
  <si>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</si>
  <si>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</si>
  <si>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</si>
  <si>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</si>
  <si>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</si>
  <si>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</si>
  <si>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</si>
  <si>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</si>
  <si>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</si>
  <si>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</si>
  <si>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</si>
  <si>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</si>
  <si>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</si>
  <si>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</si>
  <si>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</si>
  <si>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</si>
  <si>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</si>
  <si>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</si>
  <si>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</si>
  <si>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</si>
  <si>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</si>
  <si>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</si>
  <si>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</si>
  <si>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</si>
  <si>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</si>
  <si>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</si>
  <si>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</si>
  <si>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</si>
  <si>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</si>
  <si>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</si>
  <si>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</si>
  <si>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</si>
  <si>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</si>
  <si>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</si>
  <si>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</si>
  <si>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</si>
  <si>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</si>
  <si>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</si>
  <si>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</si>
  <si>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</si>
  <si>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</si>
  <si>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</si>
  <si>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</si>
  <si>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</si>
  <si>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</si>
  <si>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</si>
  <si>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</si>
  <si>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</si>
  <si>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</si>
  <si>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</si>
  <si>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</si>
  <si>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</si>
  <si>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</si>
  <si>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</si>
  <si>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</si>
  <si>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</si>
  <si>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</si>
  <si>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</si>
  <si>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</si>
  <si>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</si>
  <si>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</si>
  <si>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</si>
  <si>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</si>
  <si>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</si>
  <si>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</si>
  <si>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</si>
  <si>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</si>
  <si>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</si>
  <si>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</si>
  <si>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</si>
  <si>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</si>
  <si>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</si>
  <si>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</si>
  <si>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</si>
  <si>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</si>
  <si>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</si>
  <si>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</si>
  <si>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</si>
  <si>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</si>
  <si>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</si>
  <si>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</si>
  <si>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</si>
  <si>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</si>
  <si>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</si>
  <si>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</si>
  <si>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</si>
  <si>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 მისო MJC</t>
  </si>
  <si>
    <t>მახარე ჯამრიშვილი</t>
  </si>
  <si>
    <t>მალხაზ მამულაიძე</t>
  </si>
  <si>
    <t>ნატალია მესტუმრე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</si>
</sst>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-* #,##0.00\ _L_a_r_i_-;\-* #,##0.00\ _L_a_r_i_-;_-* &quot;-&quot;??\ _L_a_r_i_-;_-@_-"/>
    <numFmt numFmtId="165" formatCode="#,##0_ ;[Red]\-#,##0\ "/>
    <numFmt numFmtId="166" formatCode="#,##0.00_ ;[Red]\-#,##0.00\ "/>
    <numFmt numFmtId="167" formatCode="mm/dd/yy"/>
    <numFmt numFmtId="168" formatCode="m/d/yy;@"/>
  </numFmts>
  <fonts count="16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</cellStyleXfs>
  <cellXfs count="196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5" fontId="5" fillId="0" borderId="20" xfId="1" applyNumberFormat="1" applyFont="1" applyFill="1" applyBorder="1" applyAlignment="1" applyProtection="1">
      <alignment horizontal="right"/>
      <protection locked="0"/>
    </xf>
    <xf numFmtId="165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5" fontId="8" fillId="0" borderId="19" xfId="1" applyNumberFormat="1" applyFont="1" applyFill="1" applyBorder="1" applyAlignment="1" applyProtection="1">
      <alignment horizontal="right"/>
      <protection locked="0"/>
    </xf>
    <xf numFmtId="165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5" fontId="8" fillId="0" borderId="20" xfId="1" applyNumberFormat="1" applyFont="1" applyFill="1" applyBorder="1" applyAlignment="1" applyProtection="1">
      <alignment horizontal="right"/>
      <protection locked="0"/>
    </xf>
    <xf numFmtId="165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5" fontId="5" fillId="0" borderId="25" xfId="1" applyNumberFormat="1" applyFont="1" applyFill="1" applyBorder="1" applyAlignment="1" applyProtection="1">
      <alignment horizontal="right"/>
      <protection locked="0"/>
    </xf>
    <xf numFmtId="165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5" fontId="8" fillId="0" borderId="25" xfId="1" applyNumberFormat="1" applyFont="1" applyFill="1" applyBorder="1" applyAlignment="1" applyProtection="1">
      <alignment horizontal="right"/>
      <protection locked="0"/>
    </xf>
    <xf numFmtId="165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5" fontId="2" fillId="0" borderId="6" xfId="1" applyNumberFormat="1" applyFont="1" applyFill="1" applyBorder="1" applyAlignment="1" applyProtection="1">
      <alignment horizontal="right"/>
    </xf>
    <xf numFmtId="165" fontId="2" fillId="0" borderId="9" xfId="1" applyNumberFormat="1" applyFont="1" applyFill="1" applyBorder="1" applyAlignment="1" applyProtection="1">
      <alignment horizontal="right"/>
    </xf>
    <xf numFmtId="165" fontId="3" fillId="0" borderId="11" xfId="1" applyNumberFormat="1" applyFont="1" applyFill="1" applyBorder="1" applyAlignment="1" applyProtection="1">
      <alignment horizontal="right"/>
    </xf>
    <xf numFmtId="165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5" fontId="9" fillId="0" borderId="7" xfId="1" applyNumberFormat="1" applyFont="1" applyFill="1" applyBorder="1" applyAlignment="1" applyProtection="1">
      <alignment horizontal="right"/>
    </xf>
    <xf numFmtId="165" fontId="9" fillId="0" borderId="10" xfId="1" applyNumberFormat="1" applyFont="1" applyFill="1" applyBorder="1" applyAlignment="1" applyProtection="1">
      <alignment horizontal="right"/>
    </xf>
    <xf numFmtId="165" fontId="9" fillId="0" borderId="12" xfId="1" applyNumberFormat="1" applyFont="1" applyFill="1" applyBorder="1" applyAlignment="1" applyProtection="1">
      <alignment horizontal="right"/>
    </xf>
    <xf numFmtId="165" fontId="9" fillId="0" borderId="4" xfId="1" applyNumberFormat="1" applyFont="1" applyFill="1" applyBorder="1" applyAlignment="1" applyProtection="1">
      <alignment horizontal="right"/>
    </xf>
    <xf numFmtId="165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5" fontId="8" fillId="0" borderId="20" xfId="1" applyNumberFormat="1" applyFont="1" applyFill="1" applyBorder="1" applyAlignment="1" applyProtection="1">
      <alignment horizontal="right"/>
    </xf>
    <xf numFmtId="165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5" fontId="9" fillId="0" borderId="27" xfId="1" applyNumberFormat="1" applyFont="1" applyFill="1" applyBorder="1" applyAlignment="1" applyProtection="1">
      <alignment horizontal="right"/>
    </xf>
    <xf numFmtId="165" fontId="9" fillId="0" borderId="28" xfId="1" applyNumberFormat="1" applyFont="1" applyFill="1" applyBorder="1" applyAlignment="1" applyProtection="1">
      <alignment horizontal="right"/>
    </xf>
    <xf numFmtId="165" fontId="9" fillId="0" borderId="30" xfId="1" applyNumberFormat="1" applyFont="1" applyFill="1" applyBorder="1" applyAlignment="1" applyProtection="1">
      <alignment horizontal="right"/>
    </xf>
    <xf numFmtId="165" fontId="9" fillId="0" borderId="31" xfId="1" applyNumberFormat="1" applyFont="1" applyFill="1" applyBorder="1" applyAlignment="1" applyProtection="1">
      <alignment horizontal="right"/>
    </xf>
    <xf numFmtId="165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5" fontId="9" fillId="0" borderId="33" xfId="1" applyNumberFormat="1" applyFont="1" applyFill="1" applyBorder="1" applyAlignment="1" applyProtection="1">
      <alignment horizontal="right"/>
    </xf>
    <xf numFmtId="165" fontId="8" fillId="0" borderId="19" xfId="1" applyNumberFormat="1" applyFont="1" applyFill="1" applyBorder="1" applyAlignment="1" applyProtection="1">
      <alignment horizontal="right"/>
    </xf>
    <xf numFmtId="165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5" fontId="9" fillId="0" borderId="22" xfId="1" applyNumberFormat="1" applyFont="1" applyFill="1" applyBorder="1" applyAlignment="1" applyProtection="1">
      <alignment horizontal="right"/>
    </xf>
    <xf numFmtId="165" fontId="9" fillId="0" borderId="23" xfId="1" applyNumberFormat="1" applyFont="1" applyFill="1" applyBorder="1" applyAlignment="1" applyProtection="1">
      <alignment horizontal="right"/>
    </xf>
    <xf numFmtId="165" fontId="14" fillId="0" borderId="23" xfId="1" applyNumberFormat="1" applyFont="1" applyFill="1" applyBorder="1" applyAlignment="1" applyProtection="1">
      <alignment horizontal="right"/>
    </xf>
    <xf numFmtId="165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5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0" fontId="2" fillId="6" borderId="9" xfId="1" applyFont="1" applyFill="1" applyBorder="1" applyAlignment="1" applyProtection="1">
      <alignment horizontal="left" indent="1"/>
    </xf>
    <xf numFmtId="14" fontId="8" fillId="0" borderId="0" xfId="1" applyNumberFormat="1" applyFont="1" applyFill="1" applyBorder="1" applyAlignment="1" applyProtection="1">
      <alignment horizontal="left"/>
    </xf>
    <xf numFmtId="14" fontId="8" fillId="0" borderId="0" xfId="5" applyNumberFormat="1" applyFont="1" applyFill="1" applyBorder="1" applyAlignment="1" applyProtection="1">
      <alignment horizontal="left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</cellXfs>
  <cellStyles count="6">
    <cellStyle name="Comma 2" xfId="2"/>
    <cellStyle name="Normal 2" xfId="1"/>
    <cellStyle name="Normal 2 2" xfId="4"/>
    <cellStyle name="Percent 2" xfId="3"/>
    <cellStyle name="Обычный" xfId="0" builtinId="0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SER/Downloads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2"/>
  <sheetViews>
    <sheetView tabSelected="1" zoomScale="80" zoomScaleNormal="80" zoomScaleSheetLayoutView="90" workbookViewId="0">
      <selection activeCell="B23" sqref="B23"/>
    </sheetView>
  </sheetViews>
  <sheetFormatPr defaultColWidth="9.140625" defaultRowHeight="12" customHeight="1"/>
  <cols>
    <col min="1" max="1" width="7.5703125" style="102" bestFit="1" customWidth="1"/>
    <col min="2" max="2" width="66.42578125" style="102" customWidth="1"/>
    <col min="3" max="3" width="18.85546875" style="102" customWidth="1"/>
    <col min="4" max="16384" width="9.140625" style="102"/>
  </cols>
  <sheetData>
    <row r="1" spans="1:3" ht="12" customHeight="1">
      <c r="A1" s="87" t="s">
        <v>107</v>
      </c>
      <c r="B1" s="113" t="s">
        <v>108</v>
      </c>
      <c r="C1" s="101"/>
    </row>
    <row r="2" spans="1:3" ht="12" customHeight="1">
      <c r="A2" s="87" t="s">
        <v>0</v>
      </c>
      <c r="B2" s="114">
        <v>43555</v>
      </c>
      <c r="C2" s="103"/>
    </row>
    <row r="3" spans="1:3" ht="12" customHeight="1" thickBot="1">
      <c r="A3" s="104"/>
      <c r="B3" s="105" t="s">
        <v>99</v>
      </c>
      <c r="C3" s="106"/>
    </row>
    <row r="4" spans="1:3" ht="12" customHeight="1">
      <c r="A4" s="184" t="s">
        <v>97</v>
      </c>
      <c r="B4" s="185"/>
      <c r="C4" s="186"/>
    </row>
    <row r="5" spans="1:3" ht="12" customHeight="1">
      <c r="A5" s="107">
        <v>1</v>
      </c>
      <c r="B5" s="190" t="s">
        <v>109</v>
      </c>
      <c r="C5" s="191"/>
    </row>
    <row r="6" spans="1:3" ht="12" customHeight="1">
      <c r="A6" s="107">
        <v>2</v>
      </c>
      <c r="B6" s="190" t="s">
        <v>110</v>
      </c>
      <c r="C6" s="191"/>
    </row>
    <row r="7" spans="1:3" ht="12" customHeight="1">
      <c r="A7" s="107">
        <v>3</v>
      </c>
      <c r="B7" s="190" t="s">
        <v>111</v>
      </c>
      <c r="C7" s="191"/>
    </row>
    <row r="8" spans="1:3" ht="12" customHeight="1">
      <c r="A8" s="107">
        <v>4</v>
      </c>
      <c r="B8" s="190"/>
      <c r="C8" s="191"/>
    </row>
    <row r="9" spans="1:3" ht="12" customHeight="1">
      <c r="A9" s="107">
        <v>5</v>
      </c>
      <c r="B9" s="190"/>
      <c r="C9" s="191"/>
    </row>
    <row r="10" spans="1:3" ht="12" customHeight="1">
      <c r="A10" s="115"/>
      <c r="B10" s="118"/>
      <c r="C10" s="179"/>
    </row>
    <row r="11" spans="1:3" ht="12" customHeight="1">
      <c r="A11" s="187" t="s">
        <v>98</v>
      </c>
      <c r="B11" s="188"/>
      <c r="C11" s="189"/>
    </row>
    <row r="12" spans="1:3" ht="12" customHeight="1">
      <c r="A12" s="107">
        <v>1</v>
      </c>
      <c r="B12" s="190" t="s">
        <v>109</v>
      </c>
      <c r="C12" s="191"/>
    </row>
    <row r="13" spans="1:3" ht="12" customHeight="1">
      <c r="A13" s="107">
        <v>2</v>
      </c>
      <c r="B13" s="190"/>
      <c r="C13" s="191"/>
    </row>
    <row r="14" spans="1:3" ht="12" customHeight="1">
      <c r="A14" s="107">
        <v>3</v>
      </c>
      <c r="B14" s="190"/>
      <c r="C14" s="191"/>
    </row>
    <row r="15" spans="1:3" ht="12" customHeight="1">
      <c r="A15" s="107">
        <v>4</v>
      </c>
      <c r="B15" s="190"/>
      <c r="C15" s="191"/>
    </row>
    <row r="16" spans="1:3" ht="12" customHeight="1">
      <c r="A16" s="107">
        <v>5</v>
      </c>
      <c r="B16" s="190"/>
      <c r="C16" s="191"/>
    </row>
    <row r="17" spans="1:4" ht="12" customHeight="1">
      <c r="A17" s="115"/>
      <c r="B17" s="118"/>
      <c r="C17" s="179"/>
    </row>
    <row r="18" spans="1:4" ht="12" customHeight="1">
      <c r="A18" s="193" t="s">
        <v>101</v>
      </c>
      <c r="B18" s="194"/>
      <c r="C18" s="195"/>
    </row>
    <row r="19" spans="1:4" ht="12" customHeight="1">
      <c r="A19" s="107"/>
      <c r="B19" s="109" t="s">
        <v>102</v>
      </c>
      <c r="C19" s="119" t="s">
        <v>103</v>
      </c>
    </row>
    <row r="20" spans="1:4" ht="12" customHeight="1">
      <c r="A20" s="107">
        <v>1</v>
      </c>
      <c r="B20" s="108" t="s">
        <v>109</v>
      </c>
      <c r="C20" s="120">
        <v>1</v>
      </c>
    </row>
    <row r="21" spans="1:4" ht="12" customHeight="1">
      <c r="A21" s="107">
        <v>2</v>
      </c>
      <c r="B21" s="108"/>
      <c r="C21" s="120"/>
    </row>
    <row r="22" spans="1:4" ht="12" customHeight="1">
      <c r="A22" s="107">
        <v>3</v>
      </c>
      <c r="B22" s="108"/>
      <c r="C22" s="120"/>
    </row>
    <row r="23" spans="1:4" ht="12" customHeight="1">
      <c r="A23" s="107">
        <v>4</v>
      </c>
      <c r="B23" s="108"/>
      <c r="C23" s="120"/>
    </row>
    <row r="24" spans="1:4" ht="12" customHeight="1">
      <c r="A24" s="107">
        <v>5</v>
      </c>
      <c r="B24" s="108"/>
      <c r="C24" s="120"/>
    </row>
    <row r="25" spans="1:4" ht="12" customHeight="1">
      <c r="A25" s="107">
        <v>6</v>
      </c>
      <c r="B25" s="108"/>
      <c r="C25" s="120"/>
    </row>
    <row r="26" spans="1:4" ht="12" customHeight="1">
      <c r="A26" s="107">
        <v>7</v>
      </c>
      <c r="B26" s="108"/>
      <c r="C26" s="120"/>
    </row>
    <row r="27" spans="1:4" ht="12" customHeight="1">
      <c r="A27" s="107">
        <v>8</v>
      </c>
      <c r="B27" s="108"/>
      <c r="C27" s="120"/>
    </row>
    <row r="28" spans="1:4" ht="12" customHeight="1">
      <c r="A28" s="107">
        <v>9</v>
      </c>
      <c r="B28" s="108"/>
      <c r="C28" s="120"/>
    </row>
    <row r="29" spans="1:4" ht="12" customHeight="1">
      <c r="A29" s="107">
        <v>10</v>
      </c>
      <c r="B29" s="108"/>
      <c r="C29" s="120"/>
    </row>
    <row r="30" spans="1:4" ht="12" customHeight="1">
      <c r="A30" s="115"/>
      <c r="B30" s="116"/>
      <c r="C30" s="117"/>
      <c r="D30" s="180"/>
    </row>
    <row r="31" spans="1:4" ht="12" customHeight="1">
      <c r="A31" s="193" t="s">
        <v>100</v>
      </c>
      <c r="B31" s="194"/>
      <c r="C31" s="194"/>
      <c r="D31" s="180"/>
    </row>
    <row r="32" spans="1:4" ht="12" customHeight="1">
      <c r="A32" s="107"/>
      <c r="B32" s="109" t="s">
        <v>102</v>
      </c>
      <c r="C32" s="119" t="s">
        <v>103</v>
      </c>
    </row>
    <row r="33" spans="1:3" ht="12" customHeight="1">
      <c r="A33" s="107">
        <v>1</v>
      </c>
      <c r="B33" s="109"/>
      <c r="C33" s="119"/>
    </row>
    <row r="34" spans="1:3" ht="12" customHeight="1">
      <c r="A34" s="107">
        <v>2</v>
      </c>
      <c r="B34" s="109"/>
      <c r="C34" s="119"/>
    </row>
    <row r="35" spans="1:3" ht="12" customHeight="1">
      <c r="A35" s="107">
        <v>3</v>
      </c>
      <c r="B35" s="109"/>
      <c r="C35" s="119"/>
    </row>
    <row r="36" spans="1:3" ht="12" customHeight="1">
      <c r="A36" s="107">
        <v>4</v>
      </c>
      <c r="B36" s="109"/>
      <c r="C36" s="119"/>
    </row>
    <row r="37" spans="1:3" ht="12" customHeight="1">
      <c r="A37" s="107">
        <v>5</v>
      </c>
      <c r="B37" s="109"/>
      <c r="C37" s="119"/>
    </row>
    <row r="38" spans="1:3" ht="12" customHeight="1">
      <c r="A38" s="107">
        <v>6</v>
      </c>
      <c r="B38" s="109"/>
      <c r="C38" s="119"/>
    </row>
    <row r="39" spans="1:3" ht="12" customHeight="1">
      <c r="A39" s="107">
        <v>7</v>
      </c>
      <c r="B39" s="109"/>
      <c r="C39" s="119"/>
    </row>
    <row r="40" spans="1:3" ht="12" customHeight="1">
      <c r="A40" s="107">
        <v>8</v>
      </c>
      <c r="B40" s="108"/>
      <c r="C40" s="120"/>
    </row>
    <row r="41" spans="1:3" ht="12" customHeight="1">
      <c r="A41" s="107">
        <v>9</v>
      </c>
      <c r="B41" s="108"/>
      <c r="C41" s="120"/>
    </row>
    <row r="42" spans="1:3" ht="12" customHeight="1" thickBot="1">
      <c r="A42" s="110">
        <v>10</v>
      </c>
      <c r="B42" s="111"/>
      <c r="C42" s="121"/>
    </row>
    <row r="43" spans="1:3" ht="12" customHeight="1">
      <c r="A43" s="112"/>
      <c r="B43" s="112"/>
      <c r="C43" s="112"/>
    </row>
    <row r="44" spans="1:3" ht="12" customHeight="1">
      <c r="A44" s="112"/>
      <c r="B44" s="192" t="s">
        <v>104</v>
      </c>
      <c r="C44" s="192"/>
    </row>
    <row r="45" spans="1:3" ht="12" customHeight="1">
      <c r="A45" s="112"/>
      <c r="B45" s="112"/>
      <c r="C45" s="112"/>
    </row>
    <row r="46" spans="1:3" ht="12" customHeight="1">
      <c r="A46" s="112"/>
      <c r="B46" s="112"/>
      <c r="C46" s="112"/>
    </row>
    <row r="47" spans="1:3" ht="12" customHeight="1">
      <c r="A47" s="112"/>
      <c r="B47" s="112"/>
      <c r="C47" s="112"/>
    </row>
    <row r="48" spans="1:3" ht="12" customHeight="1">
      <c r="A48" s="112"/>
      <c r="B48" s="112"/>
      <c r="C48" s="112"/>
    </row>
    <row r="49" spans="1:3" ht="12" customHeight="1">
      <c r="A49" s="112"/>
      <c r="B49" s="112"/>
      <c r="C49" s="112"/>
    </row>
    <row r="50" spans="1:3" ht="12" customHeight="1">
      <c r="A50" s="112"/>
      <c r="B50" s="112"/>
      <c r="C50" s="112"/>
    </row>
    <row r="51" spans="1:3" ht="12" customHeight="1">
      <c r="A51" s="112"/>
      <c r="B51" s="112"/>
      <c r="C51" s="112"/>
    </row>
    <row r="52" spans="1:3" ht="12" customHeight="1">
      <c r="A52" s="112"/>
      <c r="B52" s="112"/>
      <c r="C52" s="112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0"/>
  <sheetViews>
    <sheetView showGridLines="0" view="pageBreakPreview" zoomScale="80" zoomScaleSheetLayoutView="80" workbookViewId="0">
      <selection activeCell="B15" sqref="B15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6" ht="12" customHeight="1">
      <c r="A1" s="1" t="s">
        <v>107</v>
      </c>
      <c r="B1" s="122" t="str">
        <f>Info!B1</f>
        <v>შპს მისო MJC</v>
      </c>
      <c r="C1" s="2"/>
      <c r="D1" s="2"/>
      <c r="E1" s="2"/>
    </row>
    <row r="2" spans="1:6" ht="12" customHeight="1">
      <c r="A2" s="1" t="s">
        <v>0</v>
      </c>
      <c r="B2" s="182">
        <f>Info!B2</f>
        <v>43555</v>
      </c>
      <c r="C2" s="2"/>
      <c r="D2" s="2"/>
      <c r="E2" s="2"/>
    </row>
    <row r="3" spans="1:6" ht="12" customHeight="1">
      <c r="A3" s="1"/>
      <c r="B3" s="4"/>
      <c r="C3" s="2"/>
      <c r="D3" s="2"/>
      <c r="E3" s="2"/>
    </row>
    <row r="4" spans="1:6" ht="12" customHeight="1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>
      <c r="A5" s="1"/>
      <c r="B5" s="1"/>
      <c r="C5" s="1"/>
      <c r="D5" s="1"/>
      <c r="E5" s="8"/>
    </row>
    <row r="6" spans="1:6" ht="12" customHeight="1" thickBot="1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>
      <c r="A7" s="13">
        <v>1</v>
      </c>
      <c r="B7" s="14" t="s">
        <v>9</v>
      </c>
      <c r="C7" s="123">
        <v>269502.51</v>
      </c>
      <c r="D7" s="123">
        <v>217100.2</v>
      </c>
      <c r="E7" s="129">
        <f t="shared" ref="E7:E13" si="0">C7+D7</f>
        <v>486602.71</v>
      </c>
      <c r="F7" s="15"/>
    </row>
    <row r="8" spans="1:6" ht="12" customHeight="1">
      <c r="A8" s="16">
        <v>2</v>
      </c>
      <c r="B8" s="17" t="s">
        <v>10</v>
      </c>
      <c r="C8" s="124">
        <v>2426.31</v>
      </c>
      <c r="D8" s="124">
        <v>58.46</v>
      </c>
      <c r="E8" s="130">
        <f t="shared" si="0"/>
        <v>2484.77</v>
      </c>
      <c r="F8" s="15"/>
    </row>
    <row r="9" spans="1:6" ht="12" customHeight="1">
      <c r="A9" s="16">
        <v>3</v>
      </c>
      <c r="B9" s="88" t="s">
        <v>11</v>
      </c>
      <c r="C9" s="133">
        <v>5516590.3600000022</v>
      </c>
      <c r="D9" s="133">
        <v>1937332.8602440001</v>
      </c>
      <c r="E9" s="130">
        <f t="shared" si="0"/>
        <v>7453923.2202440025</v>
      </c>
      <c r="F9" s="15"/>
    </row>
    <row r="10" spans="1:6" ht="12" customHeight="1">
      <c r="A10" s="16">
        <v>3.1</v>
      </c>
      <c r="B10" s="88" t="s">
        <v>12</v>
      </c>
      <c r="C10" s="134">
        <v>-795384.66499999969</v>
      </c>
      <c r="D10" s="134">
        <v>-573730.63903939992</v>
      </c>
      <c r="E10" s="135">
        <f t="shared" si="0"/>
        <v>-1369115.3040393996</v>
      </c>
      <c r="F10" s="15"/>
    </row>
    <row r="11" spans="1:6" ht="12" customHeight="1">
      <c r="A11" s="16">
        <v>3.2</v>
      </c>
      <c r="B11" s="17" t="s">
        <v>13</v>
      </c>
      <c r="C11" s="124">
        <v>4721205.6950000022</v>
      </c>
      <c r="D11" s="124">
        <v>1363602.2212046003</v>
      </c>
      <c r="E11" s="130">
        <f t="shared" si="0"/>
        <v>6084807.9162046025</v>
      </c>
    </row>
    <row r="12" spans="1:6" ht="12" customHeight="1">
      <c r="A12" s="16">
        <v>4</v>
      </c>
      <c r="B12" s="17" t="s">
        <v>14</v>
      </c>
      <c r="C12" s="124">
        <v>0</v>
      </c>
      <c r="D12" s="124">
        <v>0</v>
      </c>
      <c r="E12" s="130">
        <f t="shared" si="0"/>
        <v>0</v>
      </c>
    </row>
    <row r="13" spans="1:6" ht="12" customHeight="1">
      <c r="A13" s="16">
        <v>5</v>
      </c>
      <c r="B13" s="17" t="s">
        <v>15</v>
      </c>
      <c r="C13" s="124">
        <v>0</v>
      </c>
      <c r="D13" s="124">
        <v>0</v>
      </c>
      <c r="E13" s="130">
        <f t="shared" si="0"/>
        <v>0</v>
      </c>
    </row>
    <row r="14" spans="1:6" ht="12" customHeight="1">
      <c r="A14" s="16">
        <v>6</v>
      </c>
      <c r="B14" s="17" t="s">
        <v>16</v>
      </c>
      <c r="C14" s="124">
        <v>116825.632</v>
      </c>
      <c r="D14" s="178"/>
      <c r="E14" s="130">
        <f>C14</f>
        <v>116825.632</v>
      </c>
    </row>
    <row r="15" spans="1:6" ht="12" customHeight="1">
      <c r="A15" s="16">
        <v>7</v>
      </c>
      <c r="B15" s="17" t="s">
        <v>17</v>
      </c>
      <c r="C15" s="124">
        <v>0</v>
      </c>
      <c r="D15" s="178"/>
      <c r="E15" s="130">
        <f>C15</f>
        <v>0</v>
      </c>
    </row>
    <row r="16" spans="1:6" ht="12" customHeight="1">
      <c r="A16" s="16">
        <v>8</v>
      </c>
      <c r="B16" s="17" t="s">
        <v>18</v>
      </c>
      <c r="C16" s="124">
        <v>38982.830000000016</v>
      </c>
      <c r="D16" s="178"/>
      <c r="E16" s="130">
        <f>C16</f>
        <v>38982.830000000016</v>
      </c>
    </row>
    <row r="17" spans="1:5" ht="12" customHeight="1">
      <c r="A17" s="16">
        <v>9</v>
      </c>
      <c r="B17" s="17" t="s">
        <v>19</v>
      </c>
      <c r="C17" s="124">
        <v>39344.960000000006</v>
      </c>
      <c r="D17" s="124">
        <v>0</v>
      </c>
      <c r="E17" s="130">
        <f>C17+D17</f>
        <v>39344.960000000006</v>
      </c>
    </row>
    <row r="18" spans="1:5" ht="12" customHeight="1" thickBot="1">
      <c r="A18" s="13">
        <v>10</v>
      </c>
      <c r="B18" s="18" t="s">
        <v>20</v>
      </c>
      <c r="C18" s="125">
        <f>SUM(C7:C8,C11:C17)</f>
        <v>5188287.9370000027</v>
      </c>
      <c r="D18" s="125">
        <f>SUM(D7:D8,D11:D17)</f>
        <v>1580760.8812046002</v>
      </c>
      <c r="E18" s="131">
        <f>SUM(E7:E8,E11:E17)</f>
        <v>6769048.8182046032</v>
      </c>
    </row>
    <row r="19" spans="1:5" ht="12" customHeight="1" thickBot="1">
      <c r="A19" s="9"/>
      <c r="B19" s="10" t="s">
        <v>21</v>
      </c>
      <c r="C19" s="11"/>
      <c r="D19" s="11"/>
      <c r="E19" s="12"/>
    </row>
    <row r="20" spans="1:5" ht="12" customHeight="1">
      <c r="A20" s="13">
        <v>11</v>
      </c>
      <c r="B20" s="14" t="s">
        <v>22</v>
      </c>
      <c r="C20" s="123">
        <v>0</v>
      </c>
      <c r="D20" s="123">
        <v>2644068.69</v>
      </c>
      <c r="E20" s="129">
        <f t="shared" ref="E20:E26" si="1">C20+D20</f>
        <v>2644068.69</v>
      </c>
    </row>
    <row r="21" spans="1:5" ht="12" customHeight="1">
      <c r="A21" s="16">
        <v>12</v>
      </c>
      <c r="B21" s="17" t="s">
        <v>23</v>
      </c>
      <c r="C21" s="124">
        <v>1000000</v>
      </c>
      <c r="D21" s="124">
        <v>834334</v>
      </c>
      <c r="E21" s="130">
        <f t="shared" si="1"/>
        <v>1834334</v>
      </c>
    </row>
    <row r="22" spans="1:5" ht="12" customHeight="1">
      <c r="A22" s="16">
        <v>13</v>
      </c>
      <c r="B22" s="17" t="s">
        <v>24</v>
      </c>
      <c r="C22" s="124">
        <v>0</v>
      </c>
      <c r="D22" s="124">
        <v>0</v>
      </c>
      <c r="E22" s="130">
        <f t="shared" si="1"/>
        <v>0</v>
      </c>
    </row>
    <row r="23" spans="1:5" ht="12" customHeight="1">
      <c r="A23" s="13">
        <v>14</v>
      </c>
      <c r="B23" s="17" t="s">
        <v>25</v>
      </c>
      <c r="C23" s="124">
        <v>4186.41</v>
      </c>
      <c r="D23" s="124">
        <v>8919.0300000000007</v>
      </c>
      <c r="E23" s="130">
        <f t="shared" si="1"/>
        <v>13105.44</v>
      </c>
    </row>
    <row r="24" spans="1:5" ht="12" customHeight="1">
      <c r="A24" s="16">
        <v>15</v>
      </c>
      <c r="B24" s="181" t="s">
        <v>26</v>
      </c>
      <c r="C24" s="124">
        <v>844.66</v>
      </c>
      <c r="D24" s="124">
        <v>0</v>
      </c>
      <c r="E24" s="130">
        <f t="shared" si="1"/>
        <v>844.66</v>
      </c>
    </row>
    <row r="25" spans="1:5" ht="12" customHeight="1">
      <c r="A25" s="16">
        <v>16</v>
      </c>
      <c r="B25" s="181" t="s">
        <v>105</v>
      </c>
      <c r="C25" s="124">
        <v>0</v>
      </c>
      <c r="D25" s="124">
        <v>0</v>
      </c>
      <c r="E25" s="130">
        <f t="shared" si="1"/>
        <v>0</v>
      </c>
    </row>
    <row r="26" spans="1:5" ht="12" customHeight="1" thickBot="1">
      <c r="A26" s="13">
        <v>17</v>
      </c>
      <c r="B26" s="18" t="s">
        <v>27</v>
      </c>
      <c r="C26" s="125">
        <f>SUM(C20:C25)</f>
        <v>1005031.0700000001</v>
      </c>
      <c r="D26" s="125">
        <f>SUM(D20:D25)</f>
        <v>3487321.7199999997</v>
      </c>
      <c r="E26" s="131">
        <f t="shared" si="1"/>
        <v>4492352.79</v>
      </c>
    </row>
    <row r="27" spans="1:5" ht="12" customHeight="1" thickBot="1">
      <c r="A27" s="9"/>
      <c r="B27" s="10" t="s">
        <v>28</v>
      </c>
      <c r="C27" s="11"/>
      <c r="D27" s="11"/>
      <c r="E27" s="12"/>
    </row>
    <row r="28" spans="1:5" ht="12" customHeight="1">
      <c r="A28" s="13">
        <v>18</v>
      </c>
      <c r="B28" s="19" t="s">
        <v>29</v>
      </c>
      <c r="C28" s="123">
        <v>800000</v>
      </c>
      <c r="D28" s="178"/>
      <c r="E28" s="129">
        <f t="shared" ref="E28:E34" si="2">C28</f>
        <v>800000</v>
      </c>
    </row>
    <row r="29" spans="1:5" ht="12" customHeight="1">
      <c r="A29" s="16">
        <v>19</v>
      </c>
      <c r="B29" s="20" t="s">
        <v>30</v>
      </c>
      <c r="C29" s="124">
        <v>0</v>
      </c>
      <c r="D29" s="178"/>
      <c r="E29" s="130">
        <f t="shared" si="2"/>
        <v>0</v>
      </c>
    </row>
    <row r="30" spans="1:5" ht="12" customHeight="1">
      <c r="A30" s="16">
        <v>20</v>
      </c>
      <c r="B30" s="181" t="s">
        <v>106</v>
      </c>
      <c r="C30" s="124">
        <v>0</v>
      </c>
      <c r="D30" s="178"/>
      <c r="E30" s="130">
        <f t="shared" si="2"/>
        <v>0</v>
      </c>
    </row>
    <row r="31" spans="1:5" ht="12" customHeight="1">
      <c r="A31" s="16">
        <v>21</v>
      </c>
      <c r="B31" s="20" t="s">
        <v>31</v>
      </c>
      <c r="C31" s="124">
        <v>0</v>
      </c>
      <c r="D31" s="178"/>
      <c r="E31" s="130">
        <f t="shared" si="2"/>
        <v>0</v>
      </c>
    </row>
    <row r="32" spans="1:5" ht="12" customHeight="1">
      <c r="A32" s="16">
        <v>22</v>
      </c>
      <c r="B32" s="20" t="s">
        <v>32</v>
      </c>
      <c r="C32" s="124">
        <v>1476695.9205</v>
      </c>
      <c r="D32" s="178"/>
      <c r="E32" s="130">
        <f t="shared" si="2"/>
        <v>1476695.9205</v>
      </c>
    </row>
    <row r="33" spans="1:5" ht="12" customHeight="1">
      <c r="A33" s="16">
        <v>23</v>
      </c>
      <c r="B33" s="20" t="s">
        <v>33</v>
      </c>
      <c r="C33" s="124">
        <v>0</v>
      </c>
      <c r="D33" s="178"/>
      <c r="E33" s="130">
        <f t="shared" si="2"/>
        <v>0</v>
      </c>
    </row>
    <row r="34" spans="1:5" ht="12" customHeight="1" thickBot="1">
      <c r="A34" s="21">
        <v>24</v>
      </c>
      <c r="B34" s="18" t="s">
        <v>34</v>
      </c>
      <c r="C34" s="125">
        <f>SUM(C28:C33)</f>
        <v>2276695.9205</v>
      </c>
      <c r="D34" s="178"/>
      <c r="E34" s="131">
        <f t="shared" si="2"/>
        <v>2276695.9205</v>
      </c>
    </row>
    <row r="35" spans="1:5" ht="12" customHeight="1" thickBot="1">
      <c r="A35" s="127">
        <v>25</v>
      </c>
      <c r="B35" s="128" t="s">
        <v>35</v>
      </c>
      <c r="C35" s="126">
        <f>C26+C34</f>
        <v>3281726.9905000003</v>
      </c>
      <c r="D35" s="126">
        <f>D26</f>
        <v>3487321.7199999997</v>
      </c>
      <c r="E35" s="132">
        <f>C35+D35</f>
        <v>6769048.7105</v>
      </c>
    </row>
    <row r="36" spans="1:5" ht="12" customHeight="1">
      <c r="A36" s="2"/>
      <c r="B36" s="2"/>
      <c r="C36" s="22"/>
      <c r="D36" s="22"/>
      <c r="E36" s="22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23"/>
      <c r="D38" s="24"/>
      <c r="E38" s="2"/>
    </row>
    <row r="39" spans="1:5" ht="12" customHeight="1">
      <c r="A39" s="2"/>
      <c r="B39" s="2" t="s">
        <v>104</v>
      </c>
      <c r="C39" s="2"/>
      <c r="D39" s="25"/>
      <c r="E39" s="2"/>
    </row>
    <row r="40" spans="1:5" ht="12" customHeight="1">
      <c r="C40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3"/>
  <sheetViews>
    <sheetView showGridLines="0" view="pageBreakPreview" zoomScale="90" zoomScaleSheetLayoutView="90" workbookViewId="0">
      <selection activeCell="B15" sqref="B15"/>
    </sheetView>
  </sheetViews>
  <sheetFormatPr defaultColWidth="9.140625" defaultRowHeight="11.25"/>
  <cols>
    <col min="1" max="1" width="8.140625" style="56" bestFit="1" customWidth="1"/>
    <col min="2" max="2" width="48.85546875" style="56" customWidth="1"/>
    <col min="3" max="4" width="12" style="56" customWidth="1"/>
    <col min="5" max="5" width="12" style="177" customWidth="1"/>
    <col min="6" max="16384" width="9.140625" style="28"/>
  </cols>
  <sheetData>
    <row r="1" spans="1:5">
      <c r="A1" s="136" t="s">
        <v>107</v>
      </c>
      <c r="B1" s="122" t="str">
        <f>Info!B1</f>
        <v>შპს მისო MJC</v>
      </c>
      <c r="C1" s="27"/>
      <c r="D1" s="27"/>
      <c r="E1" s="166"/>
    </row>
    <row r="2" spans="1:5">
      <c r="A2" s="136" t="s">
        <v>0</v>
      </c>
      <c r="B2" s="183">
        <f>Info!B2</f>
        <v>43555</v>
      </c>
      <c r="C2" s="27"/>
      <c r="D2" s="27"/>
      <c r="E2" s="166"/>
    </row>
    <row r="3" spans="1:5">
      <c r="A3" s="27"/>
      <c r="B3" s="29"/>
      <c r="C3" s="27"/>
      <c r="D3" s="27"/>
      <c r="E3" s="166"/>
    </row>
    <row r="4" spans="1:5" ht="12" thickBot="1">
      <c r="A4" s="30" t="s">
        <v>36</v>
      </c>
      <c r="B4" s="31" t="s">
        <v>37</v>
      </c>
      <c r="C4" s="27"/>
      <c r="D4" s="27"/>
      <c r="E4" s="32" t="s">
        <v>3</v>
      </c>
    </row>
    <row r="5" spans="1:5" ht="12" thickBot="1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2" thickBot="1">
      <c r="A6" s="38"/>
      <c r="B6" s="39" t="s">
        <v>38</v>
      </c>
      <c r="C6" s="39"/>
      <c r="D6" s="39"/>
      <c r="E6" s="39"/>
    </row>
    <row r="7" spans="1:5">
      <c r="A7" s="89">
        <v>1</v>
      </c>
      <c r="B7" s="40" t="s">
        <v>39</v>
      </c>
      <c r="C7" s="41">
        <v>0</v>
      </c>
      <c r="D7" s="42">
        <v>0</v>
      </c>
      <c r="E7" s="167">
        <f t="shared" ref="E7:E24" si="0">C7+D7</f>
        <v>0</v>
      </c>
    </row>
    <row r="8" spans="1:5">
      <c r="A8" s="89">
        <v>2</v>
      </c>
      <c r="B8" s="43" t="s">
        <v>40</v>
      </c>
      <c r="C8" s="137">
        <f>SUM(C9:C15)</f>
        <v>188187</v>
      </c>
      <c r="D8" s="138">
        <f>SUM(D9:D15)</f>
        <v>43143.4</v>
      </c>
      <c r="E8" s="168">
        <f t="shared" si="0"/>
        <v>231330.4</v>
      </c>
    </row>
    <row r="9" spans="1:5">
      <c r="A9" s="89">
        <v>2.1</v>
      </c>
      <c r="B9" s="44" t="s">
        <v>41</v>
      </c>
      <c r="C9" s="41">
        <v>0</v>
      </c>
      <c r="D9" s="42">
        <v>0</v>
      </c>
      <c r="E9" s="169">
        <f t="shared" si="0"/>
        <v>0</v>
      </c>
    </row>
    <row r="10" spans="1:5">
      <c r="A10" s="89">
        <v>2.2000000000000002</v>
      </c>
      <c r="B10" s="44" t="s">
        <v>42</v>
      </c>
      <c r="C10" s="41">
        <v>0</v>
      </c>
      <c r="D10" s="42">
        <v>0</v>
      </c>
      <c r="E10" s="169">
        <f t="shared" si="0"/>
        <v>0</v>
      </c>
    </row>
    <row r="11" spans="1:5">
      <c r="A11" s="89">
        <v>2.2999999999999998</v>
      </c>
      <c r="B11" s="44" t="s">
        <v>43</v>
      </c>
      <c r="C11" s="41">
        <v>0</v>
      </c>
      <c r="D11" s="42">
        <v>0</v>
      </c>
      <c r="E11" s="169">
        <f t="shared" si="0"/>
        <v>0</v>
      </c>
    </row>
    <row r="12" spans="1:5">
      <c r="A12" s="89">
        <v>2.4</v>
      </c>
      <c r="B12" s="44" t="s">
        <v>44</v>
      </c>
      <c r="C12" s="41">
        <v>0</v>
      </c>
      <c r="D12" s="42">
        <v>0</v>
      </c>
      <c r="E12" s="169">
        <f t="shared" si="0"/>
        <v>0</v>
      </c>
    </row>
    <row r="13" spans="1:5">
      <c r="A13" s="89">
        <v>2.5</v>
      </c>
      <c r="B13" s="44" t="s">
        <v>45</v>
      </c>
      <c r="C13" s="41">
        <v>0</v>
      </c>
      <c r="D13" s="42">
        <v>0</v>
      </c>
      <c r="E13" s="169">
        <f t="shared" si="0"/>
        <v>0</v>
      </c>
    </row>
    <row r="14" spans="1:5">
      <c r="A14" s="89">
        <v>2.6</v>
      </c>
      <c r="B14" s="44" t="s">
        <v>46</v>
      </c>
      <c r="C14" s="41">
        <v>0</v>
      </c>
      <c r="D14" s="42">
        <v>0</v>
      </c>
      <c r="E14" s="169">
        <f>C14+D14</f>
        <v>0</v>
      </c>
    </row>
    <row r="15" spans="1:5">
      <c r="A15" s="89">
        <v>2.7</v>
      </c>
      <c r="B15" s="44" t="s">
        <v>47</v>
      </c>
      <c r="C15" s="41">
        <v>188187</v>
      </c>
      <c r="D15" s="42">
        <v>43143.4</v>
      </c>
      <c r="E15" s="169">
        <f t="shared" si="0"/>
        <v>231330.4</v>
      </c>
    </row>
    <row r="16" spans="1:5">
      <c r="A16" s="89">
        <v>3</v>
      </c>
      <c r="B16" s="43" t="s">
        <v>48</v>
      </c>
      <c r="C16" s="137">
        <f>SUM(C17:C20)</f>
        <v>0</v>
      </c>
      <c r="D16" s="138">
        <f>SUM(D17:D20)</f>
        <v>0</v>
      </c>
      <c r="E16" s="168">
        <f t="shared" si="0"/>
        <v>0</v>
      </c>
    </row>
    <row r="17" spans="1:5">
      <c r="A17" s="89">
        <v>3.1</v>
      </c>
      <c r="B17" s="44" t="s">
        <v>49</v>
      </c>
      <c r="C17" s="41">
        <v>0</v>
      </c>
      <c r="D17" s="42">
        <v>0</v>
      </c>
      <c r="E17" s="169">
        <f t="shared" si="0"/>
        <v>0</v>
      </c>
    </row>
    <row r="18" spans="1:5">
      <c r="A18" s="89">
        <v>3.2</v>
      </c>
      <c r="B18" s="44" t="s">
        <v>50</v>
      </c>
      <c r="C18" s="41">
        <v>0</v>
      </c>
      <c r="D18" s="42">
        <v>0</v>
      </c>
      <c r="E18" s="169">
        <f t="shared" si="0"/>
        <v>0</v>
      </c>
    </row>
    <row r="19" spans="1:5">
      <c r="A19" s="89">
        <v>3.3</v>
      </c>
      <c r="B19" s="44" t="s">
        <v>51</v>
      </c>
      <c r="C19" s="41">
        <v>0</v>
      </c>
      <c r="D19" s="42">
        <v>0</v>
      </c>
      <c r="E19" s="169">
        <f t="shared" si="0"/>
        <v>0</v>
      </c>
    </row>
    <row r="20" spans="1:5">
      <c r="A20" s="89">
        <v>3.4</v>
      </c>
      <c r="B20" s="44" t="s">
        <v>52</v>
      </c>
      <c r="C20" s="41">
        <v>0</v>
      </c>
      <c r="D20" s="42">
        <v>0</v>
      </c>
      <c r="E20" s="169">
        <f t="shared" si="0"/>
        <v>0</v>
      </c>
    </row>
    <row r="21" spans="1:5" ht="22.5">
      <c r="A21" s="89">
        <v>4</v>
      </c>
      <c r="B21" s="45" t="s">
        <v>53</v>
      </c>
      <c r="C21" s="41">
        <v>108135.92</v>
      </c>
      <c r="D21" s="42">
        <v>24801.91</v>
      </c>
      <c r="E21" s="168">
        <f t="shared" si="0"/>
        <v>132937.82999999999</v>
      </c>
    </row>
    <row r="22" spans="1:5" ht="22.5">
      <c r="A22" s="89">
        <v>5</v>
      </c>
      <c r="B22" s="45" t="s">
        <v>54</v>
      </c>
      <c r="C22" s="41">
        <v>0</v>
      </c>
      <c r="D22" s="42">
        <v>0</v>
      </c>
      <c r="E22" s="168">
        <f t="shared" si="0"/>
        <v>0</v>
      </c>
    </row>
    <row r="23" spans="1:5">
      <c r="A23" s="90">
        <v>6</v>
      </c>
      <c r="B23" s="46" t="s">
        <v>55</v>
      </c>
      <c r="C23" s="91">
        <v>0</v>
      </c>
      <c r="D23" s="92">
        <v>0</v>
      </c>
      <c r="E23" s="170">
        <f t="shared" si="0"/>
        <v>0</v>
      </c>
    </row>
    <row r="24" spans="1:5" ht="12" thickBot="1">
      <c r="A24" s="95">
        <v>7</v>
      </c>
      <c r="B24" s="139" t="s">
        <v>56</v>
      </c>
      <c r="C24" s="140">
        <f>SUM(C7:C8,C21:C23,C16)</f>
        <v>296322.92</v>
      </c>
      <c r="D24" s="140">
        <f>SUM(D7:D8,D21:D23,D16)</f>
        <v>67945.31</v>
      </c>
      <c r="E24" s="141">
        <f t="shared" si="0"/>
        <v>364268.23</v>
      </c>
    </row>
    <row r="25" spans="1:5" ht="12" thickBot="1">
      <c r="A25" s="47"/>
      <c r="B25" s="39" t="s">
        <v>57</v>
      </c>
      <c r="C25" s="39"/>
      <c r="D25" s="39"/>
      <c r="E25" s="39"/>
    </row>
    <row r="26" spans="1:5" ht="22.5">
      <c r="A26" s="89">
        <v>8</v>
      </c>
      <c r="B26" s="48" t="s">
        <v>58</v>
      </c>
      <c r="C26" s="49">
        <v>0</v>
      </c>
      <c r="D26" s="50">
        <v>72516.41</v>
      </c>
      <c r="E26" s="167">
        <f t="shared" ref="E26:E34" si="1">C26+D26</f>
        <v>72516.41</v>
      </c>
    </row>
    <row r="27" spans="1:5">
      <c r="A27" s="89">
        <v>9</v>
      </c>
      <c r="B27" s="51" t="s">
        <v>59</v>
      </c>
      <c r="C27" s="52">
        <v>18446.89</v>
      </c>
      <c r="D27" s="53">
        <v>21156.23</v>
      </c>
      <c r="E27" s="168">
        <f t="shared" si="1"/>
        <v>39603.119999999995</v>
      </c>
    </row>
    <row r="28" spans="1:5">
      <c r="A28" s="89">
        <v>10</v>
      </c>
      <c r="B28" s="51" t="s">
        <v>60</v>
      </c>
      <c r="C28" s="52">
        <v>0</v>
      </c>
      <c r="D28" s="53">
        <v>0</v>
      </c>
      <c r="E28" s="168">
        <f t="shared" si="1"/>
        <v>0</v>
      </c>
    </row>
    <row r="29" spans="1:5">
      <c r="A29" s="89">
        <v>11</v>
      </c>
      <c r="B29" s="51" t="s">
        <v>61</v>
      </c>
      <c r="C29" s="52">
        <v>0</v>
      </c>
      <c r="D29" s="53">
        <v>0</v>
      </c>
      <c r="E29" s="168">
        <f t="shared" si="1"/>
        <v>0</v>
      </c>
    </row>
    <row r="30" spans="1:5">
      <c r="A30" s="89">
        <v>12</v>
      </c>
      <c r="B30" s="51" t="s">
        <v>62</v>
      </c>
      <c r="C30" s="52">
        <v>0</v>
      </c>
      <c r="D30" s="53">
        <v>0</v>
      </c>
      <c r="E30" s="168">
        <f t="shared" si="1"/>
        <v>0</v>
      </c>
    </row>
    <row r="31" spans="1:5">
      <c r="A31" s="89">
        <v>13</v>
      </c>
      <c r="B31" s="51" t="s">
        <v>63</v>
      </c>
      <c r="C31" s="52">
        <v>0</v>
      </c>
      <c r="D31" s="53">
        <v>0</v>
      </c>
      <c r="E31" s="168">
        <f t="shared" si="1"/>
        <v>0</v>
      </c>
    </row>
    <row r="32" spans="1:5">
      <c r="A32" s="89">
        <v>14</v>
      </c>
      <c r="B32" s="54" t="s">
        <v>64</v>
      </c>
      <c r="C32" s="52">
        <v>0</v>
      </c>
      <c r="D32" s="53">
        <v>0</v>
      </c>
      <c r="E32" s="168">
        <f t="shared" si="1"/>
        <v>0</v>
      </c>
    </row>
    <row r="33" spans="1:5" ht="12" thickBot="1">
      <c r="A33" s="93">
        <v>15</v>
      </c>
      <c r="B33" s="55" t="s">
        <v>65</v>
      </c>
      <c r="C33" s="142">
        <f>SUM(C26:C32)</f>
        <v>18446.89</v>
      </c>
      <c r="D33" s="143">
        <f>SUM(D26:D32)</f>
        <v>93672.639999999999</v>
      </c>
      <c r="E33" s="144">
        <f t="shared" si="1"/>
        <v>112119.53</v>
      </c>
    </row>
    <row r="34" spans="1:5" ht="12" thickBot="1">
      <c r="A34" s="100">
        <v>16</v>
      </c>
      <c r="B34" s="145" t="s">
        <v>66</v>
      </c>
      <c r="C34" s="140">
        <f>C24-C33</f>
        <v>277876.02999999997</v>
      </c>
      <c r="D34" s="146">
        <f>D24-D33</f>
        <v>-25727.33</v>
      </c>
      <c r="E34" s="141">
        <f t="shared" si="1"/>
        <v>252148.69999999995</v>
      </c>
    </row>
    <row r="35" spans="1:5" ht="12" thickBot="1">
      <c r="A35" s="94"/>
      <c r="B35" s="39" t="s">
        <v>67</v>
      </c>
      <c r="C35" s="39"/>
      <c r="D35" s="39"/>
      <c r="E35" s="39"/>
    </row>
    <row r="36" spans="1:5">
      <c r="A36" s="95">
        <v>17</v>
      </c>
      <c r="B36" s="57" t="s">
        <v>68</v>
      </c>
      <c r="C36" s="147">
        <f>C37-C38</f>
        <v>2795.44</v>
      </c>
      <c r="D36" s="148">
        <f>D37-D38</f>
        <v>0</v>
      </c>
      <c r="E36" s="167">
        <f t="shared" ref="E36:E45" si="2">C36+D36</f>
        <v>2795.44</v>
      </c>
    </row>
    <row r="37" spans="1:5" ht="22.5">
      <c r="A37" s="89">
        <v>17.100000000000001</v>
      </c>
      <c r="B37" s="58" t="s">
        <v>69</v>
      </c>
      <c r="C37" s="41">
        <v>2795.44</v>
      </c>
      <c r="D37" s="42">
        <v>0</v>
      </c>
      <c r="E37" s="169">
        <f t="shared" si="2"/>
        <v>2795.44</v>
      </c>
    </row>
    <row r="38" spans="1:5" ht="22.5">
      <c r="A38" s="89">
        <v>17.2</v>
      </c>
      <c r="B38" s="58" t="s">
        <v>70</v>
      </c>
      <c r="C38" s="41">
        <v>0</v>
      </c>
      <c r="D38" s="42">
        <v>0</v>
      </c>
      <c r="E38" s="169">
        <f t="shared" si="2"/>
        <v>0</v>
      </c>
    </row>
    <row r="39" spans="1:5">
      <c r="A39" s="89">
        <v>18</v>
      </c>
      <c r="B39" s="45" t="s">
        <v>71</v>
      </c>
      <c r="C39" s="52">
        <v>0</v>
      </c>
      <c r="D39" s="53">
        <v>0</v>
      </c>
      <c r="E39" s="168">
        <f t="shared" si="2"/>
        <v>0</v>
      </c>
    </row>
    <row r="40" spans="1:5">
      <c r="A40" s="89">
        <v>19</v>
      </c>
      <c r="B40" s="45" t="s">
        <v>72</v>
      </c>
      <c r="C40" s="52">
        <v>0</v>
      </c>
      <c r="D40" s="53">
        <v>0</v>
      </c>
      <c r="E40" s="168">
        <f t="shared" si="2"/>
        <v>0</v>
      </c>
    </row>
    <row r="41" spans="1:5" ht="22.5">
      <c r="A41" s="89">
        <v>20</v>
      </c>
      <c r="B41" s="45" t="s">
        <v>73</v>
      </c>
      <c r="C41" s="52">
        <v>3490</v>
      </c>
      <c r="D41" s="53">
        <v>0</v>
      </c>
      <c r="E41" s="168">
        <f t="shared" si="2"/>
        <v>3490</v>
      </c>
    </row>
    <row r="42" spans="1:5">
      <c r="A42" s="89">
        <v>21</v>
      </c>
      <c r="B42" s="45" t="s">
        <v>74</v>
      </c>
      <c r="C42" s="52">
        <v>4461.3100000000004</v>
      </c>
      <c r="D42" s="53">
        <v>0</v>
      </c>
      <c r="E42" s="168">
        <f t="shared" si="2"/>
        <v>4461.3100000000004</v>
      </c>
    </row>
    <row r="43" spans="1:5">
      <c r="A43" s="89">
        <v>22</v>
      </c>
      <c r="B43" s="45" t="s">
        <v>75</v>
      </c>
      <c r="C43" s="52">
        <v>0</v>
      </c>
      <c r="D43" s="53">
        <v>0</v>
      </c>
      <c r="E43" s="168">
        <f t="shared" si="2"/>
        <v>0</v>
      </c>
    </row>
    <row r="44" spans="1:5">
      <c r="A44" s="90">
        <v>23</v>
      </c>
      <c r="B44" s="46" t="s">
        <v>76</v>
      </c>
      <c r="C44" s="96">
        <v>15617.81</v>
      </c>
      <c r="D44" s="97">
        <v>0</v>
      </c>
      <c r="E44" s="170">
        <f t="shared" si="2"/>
        <v>15617.81</v>
      </c>
    </row>
    <row r="45" spans="1:5" ht="12" thickBot="1">
      <c r="A45" s="95">
        <v>24</v>
      </c>
      <c r="B45" s="145" t="s">
        <v>77</v>
      </c>
      <c r="C45" s="140">
        <f>SUM(C36,C39:C44)</f>
        <v>26364.559999999998</v>
      </c>
      <c r="D45" s="146">
        <f>SUM(D36,D39:D44)</f>
        <v>0</v>
      </c>
      <c r="E45" s="141">
        <f t="shared" si="2"/>
        <v>26364.559999999998</v>
      </c>
    </row>
    <row r="46" spans="1:5" ht="12" thickBot="1">
      <c r="A46" s="47"/>
      <c r="B46" s="39" t="s">
        <v>78</v>
      </c>
      <c r="C46" s="39"/>
      <c r="D46" s="39"/>
      <c r="E46" s="39"/>
    </row>
    <row r="47" spans="1:5" ht="22.5">
      <c r="A47" s="89">
        <v>25</v>
      </c>
      <c r="B47" s="40" t="s">
        <v>79</v>
      </c>
      <c r="C47" s="52">
        <v>0</v>
      </c>
      <c r="D47" s="53">
        <v>0</v>
      </c>
      <c r="E47" s="171">
        <f t="shared" ref="E47:E54" si="3">C47+D47</f>
        <v>0</v>
      </c>
    </row>
    <row r="48" spans="1:5">
      <c r="A48" s="89">
        <v>26</v>
      </c>
      <c r="B48" s="45" t="s">
        <v>80</v>
      </c>
      <c r="C48" s="52">
        <v>46045</v>
      </c>
      <c r="D48" s="53">
        <v>0</v>
      </c>
      <c r="E48" s="172">
        <f t="shared" si="3"/>
        <v>46045</v>
      </c>
    </row>
    <row r="49" spans="1:5">
      <c r="A49" s="89">
        <v>27</v>
      </c>
      <c r="B49" s="45" t="s">
        <v>81</v>
      </c>
      <c r="C49" s="52">
        <v>0</v>
      </c>
      <c r="D49" s="53">
        <v>0</v>
      </c>
      <c r="E49" s="172">
        <f t="shared" si="3"/>
        <v>0</v>
      </c>
    </row>
    <row r="50" spans="1:5">
      <c r="A50" s="89">
        <v>28</v>
      </c>
      <c r="B50" s="45" t="s">
        <v>82</v>
      </c>
      <c r="C50" s="52">
        <v>5700</v>
      </c>
      <c r="D50" s="53">
        <v>0</v>
      </c>
      <c r="E50" s="172">
        <f t="shared" si="3"/>
        <v>5700</v>
      </c>
    </row>
    <row r="51" spans="1:5">
      <c r="A51" s="89">
        <v>29</v>
      </c>
      <c r="B51" s="45" t="s">
        <v>83</v>
      </c>
      <c r="C51" s="52">
        <v>0</v>
      </c>
      <c r="D51" s="53">
        <v>0</v>
      </c>
      <c r="E51" s="172">
        <f t="shared" si="3"/>
        <v>0</v>
      </c>
    </row>
    <row r="52" spans="1:5">
      <c r="A52" s="89">
        <v>30</v>
      </c>
      <c r="B52" s="45" t="s">
        <v>84</v>
      </c>
      <c r="C52" s="52">
        <v>17892.72</v>
      </c>
      <c r="D52" s="53">
        <v>0</v>
      </c>
      <c r="E52" s="172">
        <f t="shared" si="3"/>
        <v>17892.72</v>
      </c>
    </row>
    <row r="53" spans="1:5">
      <c r="A53" s="90">
        <v>31</v>
      </c>
      <c r="B53" s="59" t="s">
        <v>85</v>
      </c>
      <c r="C53" s="149">
        <f>SUM(C47:C52)</f>
        <v>69637.72</v>
      </c>
      <c r="D53" s="150">
        <f>SUM(D47:D52)</f>
        <v>0</v>
      </c>
      <c r="E53" s="173">
        <f t="shared" si="3"/>
        <v>69637.72</v>
      </c>
    </row>
    <row r="54" spans="1:5" ht="12" thickBot="1">
      <c r="A54" s="95">
        <v>32</v>
      </c>
      <c r="B54" s="151" t="s">
        <v>86</v>
      </c>
      <c r="C54" s="152">
        <f>C45-C53</f>
        <v>-43273.16</v>
      </c>
      <c r="D54" s="153">
        <f>D45-D53</f>
        <v>0</v>
      </c>
      <c r="E54" s="154">
        <f t="shared" si="3"/>
        <v>-43273.16</v>
      </c>
    </row>
    <row r="55" spans="1:5" ht="12" thickBot="1">
      <c r="A55" s="155"/>
      <c r="B55" s="155"/>
      <c r="C55" s="156"/>
      <c r="D55" s="156"/>
      <c r="E55" s="156"/>
    </row>
    <row r="56" spans="1:5" ht="12" thickBot="1">
      <c r="A56" s="89">
        <v>33</v>
      </c>
      <c r="B56" s="78" t="s">
        <v>87</v>
      </c>
      <c r="C56" s="157">
        <f>C34+C54</f>
        <v>234602.86999999997</v>
      </c>
      <c r="D56" s="158">
        <f>D34+D54</f>
        <v>-25727.33</v>
      </c>
      <c r="E56" s="159">
        <f>C56+D56</f>
        <v>208875.53999999998</v>
      </c>
    </row>
    <row r="57" spans="1:5" ht="12" thickBot="1">
      <c r="A57" s="60"/>
      <c r="B57" s="61"/>
      <c r="C57" s="62"/>
      <c r="D57" s="63"/>
      <c r="E57" s="156"/>
    </row>
    <row r="58" spans="1:5">
      <c r="A58" s="89">
        <v>34</v>
      </c>
      <c r="B58" s="40" t="s">
        <v>88</v>
      </c>
      <c r="C58" s="64">
        <v>149408.41</v>
      </c>
      <c r="D58" s="65"/>
      <c r="E58" s="171">
        <f>C58</f>
        <v>149408.41</v>
      </c>
    </row>
    <row r="59" spans="1:5" ht="22.5">
      <c r="A59" s="89">
        <v>35</v>
      </c>
      <c r="B59" s="45" t="s">
        <v>89</v>
      </c>
      <c r="C59" s="66">
        <v>0</v>
      </c>
      <c r="D59" s="67"/>
      <c r="E59" s="172">
        <f>C59</f>
        <v>0</v>
      </c>
    </row>
    <row r="60" spans="1:5" ht="22.5">
      <c r="A60" s="90">
        <v>36</v>
      </c>
      <c r="B60" s="46" t="s">
        <v>90</v>
      </c>
      <c r="C60" s="68">
        <v>0</v>
      </c>
      <c r="D60" s="69"/>
      <c r="E60" s="173">
        <f>C60</f>
        <v>0</v>
      </c>
    </row>
    <row r="61" spans="1:5" ht="12" thickBot="1">
      <c r="A61" s="98">
        <v>37</v>
      </c>
      <c r="B61" s="145" t="s">
        <v>91</v>
      </c>
      <c r="C61" s="162">
        <f>SUM(C58:C60)</f>
        <v>149408.41</v>
      </c>
      <c r="D61" s="70"/>
      <c r="E61" s="160">
        <f>C61</f>
        <v>149408.41</v>
      </c>
    </row>
    <row r="62" spans="1:5" ht="12" thickBot="1">
      <c r="A62" s="99"/>
      <c r="B62" s="71"/>
      <c r="C62" s="72"/>
      <c r="D62" s="72"/>
      <c r="E62" s="174"/>
    </row>
    <row r="63" spans="1:5" ht="23.25" thickBot="1">
      <c r="A63" s="100">
        <v>38</v>
      </c>
      <c r="B63" s="73" t="s">
        <v>92</v>
      </c>
      <c r="C63" s="157">
        <f>C56-C61</f>
        <v>85194.459999999963</v>
      </c>
      <c r="D63" s="158">
        <f>D56</f>
        <v>-25727.33</v>
      </c>
      <c r="E63" s="159">
        <f>C63+D63</f>
        <v>59467.129999999961</v>
      </c>
    </row>
    <row r="64" spans="1:5" s="77" customFormat="1" ht="12" thickBot="1">
      <c r="A64" s="100">
        <v>39</v>
      </c>
      <c r="B64" s="74" t="s">
        <v>93</v>
      </c>
      <c r="C64" s="75">
        <f>E63*0.15</f>
        <v>8920.0694999999942</v>
      </c>
      <c r="D64" s="76"/>
      <c r="E64" s="174">
        <f>C64</f>
        <v>8920.0694999999942</v>
      </c>
    </row>
    <row r="65" spans="1:5" ht="12" thickBot="1">
      <c r="A65" s="100">
        <v>40</v>
      </c>
      <c r="B65" s="78" t="s">
        <v>94</v>
      </c>
      <c r="C65" s="157">
        <f>C63-C64</f>
        <v>76274.390499999965</v>
      </c>
      <c r="D65" s="158">
        <f>D63</f>
        <v>-25727.33</v>
      </c>
      <c r="E65" s="159">
        <f>C65+D65</f>
        <v>50547.060499999963</v>
      </c>
    </row>
    <row r="66" spans="1:5" s="77" customFormat="1" ht="12" thickBot="1">
      <c r="A66" s="100">
        <v>41</v>
      </c>
      <c r="B66" s="79" t="s">
        <v>95</v>
      </c>
      <c r="C66" s="80">
        <v>0</v>
      </c>
      <c r="D66" s="81"/>
      <c r="E66" s="160">
        <f>C66</f>
        <v>0</v>
      </c>
    </row>
    <row r="67" spans="1:5" ht="12" thickBot="1">
      <c r="A67" s="163">
        <v>42</v>
      </c>
      <c r="B67" s="164" t="s">
        <v>96</v>
      </c>
      <c r="C67" s="165">
        <f>C65+C66</f>
        <v>76274.390499999965</v>
      </c>
      <c r="D67" s="165">
        <f>D65</f>
        <v>-25727.33</v>
      </c>
      <c r="E67" s="161">
        <f>C67+D67</f>
        <v>50547.060499999963</v>
      </c>
    </row>
    <row r="68" spans="1:5" ht="12" thickTop="1">
      <c r="A68" s="82"/>
      <c r="B68" s="27"/>
      <c r="C68" s="83"/>
      <c r="D68" s="83"/>
      <c r="E68" s="175"/>
    </row>
    <row r="69" spans="1:5">
      <c r="A69" s="84"/>
      <c r="B69" s="85" t="s">
        <v>104</v>
      </c>
      <c r="C69" s="86"/>
      <c r="D69" s="86"/>
      <c r="E69" s="176"/>
    </row>
    <row r="70" spans="1:5">
      <c r="A70" s="84"/>
      <c r="B70" s="85"/>
      <c r="C70" s="86"/>
      <c r="D70" s="86"/>
      <c r="E70" s="176"/>
    </row>
    <row r="71" spans="1:5">
      <c r="A71" s="84"/>
      <c r="B71" s="85"/>
      <c r="C71" s="86"/>
      <c r="D71" s="86"/>
      <c r="E71" s="176"/>
    </row>
    <row r="72" spans="1:5">
      <c r="A72" s="85"/>
      <c r="B72" s="86"/>
      <c r="C72" s="86"/>
      <c r="D72" s="86"/>
      <c r="E72" s="176"/>
    </row>
    <row r="73" spans="1:5">
      <c r="A73" s="85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Info!Область_печати</vt:lpstr>
      <vt:lpstr>'RC'!Область_печати</vt:lpstr>
      <vt:lpstr>RI!Область_печати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SAMSUNG</cp:lastModifiedBy>
  <cp:lastPrinted>2018-02-06T12:54:27Z</cp:lastPrinted>
  <dcterms:created xsi:type="dcterms:W3CDTF">2018-01-24T12:10:23Z</dcterms:created>
  <dcterms:modified xsi:type="dcterms:W3CDTF">2019-04-14T14:06:43Z</dcterms:modified>
</cp:coreProperties>
</file>