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shqara\Downloads\"/>
    </mc:Choice>
  </mc:AlternateContent>
  <bookViews>
    <workbookView xWindow="0" yWindow="0" windowWidth="21600" windowHeight="9735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9" l="1"/>
  <c r="C53" i="9"/>
  <c r="C33" i="8"/>
  <c r="D26" i="8"/>
  <c r="E26" i="8"/>
  <c r="C26" i="8"/>
  <c r="D18" i="8"/>
  <c r="E18" i="8"/>
  <c r="C18" i="8"/>
  <c r="C66" i="9" l="1"/>
  <c r="C38" i="9"/>
  <c r="C36" i="9"/>
  <c r="B2" i="8" l="1"/>
  <c r="B1" i="8"/>
  <c r="B2" i="9"/>
  <c r="B1" i="9"/>
  <c r="E66" i="9"/>
  <c r="E64" i="9"/>
  <c r="C61" i="9"/>
  <c r="E61" i="9" s="1"/>
  <c r="E60" i="9"/>
  <c r="E59" i="9"/>
  <c r="E58" i="9"/>
  <c r="D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D36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E15" i="9"/>
  <c r="E14" i="9"/>
  <c r="E13" i="9"/>
  <c r="E12" i="9"/>
  <c r="E11" i="9"/>
  <c r="E10" i="9"/>
  <c r="E9" i="9"/>
  <c r="E7" i="9"/>
  <c r="E32" i="8"/>
  <c r="E31" i="8"/>
  <c r="E30" i="8"/>
  <c r="E29" i="8"/>
  <c r="E33" i="8"/>
  <c r="D34" i="8"/>
  <c r="E17" i="8"/>
  <c r="E16" i="8"/>
  <c r="E15" i="8"/>
  <c r="E14" i="8"/>
  <c r="E13" i="8"/>
  <c r="E12" i="8"/>
  <c r="E10" i="8"/>
  <c r="E9" i="8"/>
  <c r="E7" i="8"/>
  <c r="C24" i="9" l="1"/>
  <c r="C34" i="9" s="1"/>
  <c r="E53" i="9"/>
  <c r="D24" i="9"/>
  <c r="D34" i="9" s="1"/>
  <c r="D56" i="9" s="1"/>
  <c r="D63" i="9" s="1"/>
  <c r="D65" i="9" s="1"/>
  <c r="D67" i="9" s="1"/>
  <c r="E16" i="9"/>
  <c r="E11" i="8"/>
  <c r="E36" i="9"/>
  <c r="E33" i="9"/>
  <c r="E8" i="9"/>
  <c r="E45" i="9"/>
  <c r="C54" i="9"/>
  <c r="E54" i="9" s="1"/>
  <c r="C34" i="8"/>
  <c r="E34" i="8" s="1"/>
  <c r="E28" i="8"/>
  <c r="E8" i="8"/>
  <c r="E24" i="9" l="1"/>
  <c r="C56" i="9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<sst xmlns="http://schemas.openxmlformats.org/spreadsheetml/2006/main" count="126" uniqueCount="111">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</sst>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8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14" fontId="8" fillId="0" borderId="0" xfId="1" applyNumberFormat="1" applyFont="1" applyFill="1" applyBorder="1" applyAlignment="1" applyProtection="1">
      <alignment horizontal="left"/>
    </xf>
    <xf numFmtId="3" fontId="8" fillId="0" borderId="19" xfId="0" applyNumberFormat="1" applyFont="1" applyFill="1" applyBorder="1" applyAlignment="1" applyProtection="1">
      <alignment horizontal="right"/>
      <protection locked="0"/>
    </xf>
  </cellXfs>
  <cellStyles count="5">
    <cellStyle name="Comma 2" xfId="2"/>
    <cellStyle name="Normal" xfId="0" builtinId="0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BG/FRM%20NEW/MJC-201806-F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angariSi"/>
      <sheetName val="agsesxebi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5">
          <cell r="C15">
            <v>78481.490000000005</v>
          </cell>
        </row>
        <row r="36">
          <cell r="C36">
            <v>0</v>
          </cell>
        </row>
        <row r="38">
          <cell r="C38">
            <v>0</v>
          </cell>
        </row>
        <row r="66">
          <cell r="C66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view="pageBreakPreview" zoomScaleSheetLayoutView="100" workbookViewId="0">
      <selection activeCell="C17" sqref="C17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0</v>
      </c>
      <c r="B1" s="116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1</v>
      </c>
      <c r="B2" s="185">
        <f>Info!B2</f>
        <v>43373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 x14ac:dyDescent="0.2">
      <c r="A7" s="13">
        <v>1</v>
      </c>
      <c r="B7" s="14" t="s">
        <v>10</v>
      </c>
      <c r="C7" s="117">
        <v>100031.98</v>
      </c>
      <c r="D7" s="117">
        <v>128013.16</v>
      </c>
      <c r="E7" s="123">
        <f t="shared" ref="E7:E13" si="0">C7+D7</f>
        <v>228045.14</v>
      </c>
      <c r="F7" s="15"/>
    </row>
    <row r="8" spans="1:6" ht="12" customHeight="1" x14ac:dyDescent="0.2">
      <c r="A8" s="16">
        <v>2</v>
      </c>
      <c r="B8" s="17" t="s">
        <v>11</v>
      </c>
      <c r="C8" s="118">
        <v>4507.22</v>
      </c>
      <c r="D8" s="118">
        <v>222.859972</v>
      </c>
      <c r="E8" s="124">
        <f t="shared" si="0"/>
        <v>4730.0799720000005</v>
      </c>
      <c r="F8" s="15"/>
    </row>
    <row r="9" spans="1:6" ht="12" customHeight="1" x14ac:dyDescent="0.2">
      <c r="A9" s="16">
        <v>3</v>
      </c>
      <c r="B9" s="83" t="s">
        <v>12</v>
      </c>
      <c r="C9" s="127">
        <v>5174440.8800000045</v>
      </c>
      <c r="D9" s="127">
        <v>2251977.8313060002</v>
      </c>
      <c r="E9" s="124">
        <f t="shared" si="0"/>
        <v>7426418.7113060048</v>
      </c>
      <c r="F9" s="15"/>
    </row>
    <row r="10" spans="1:6" ht="12" customHeight="1" x14ac:dyDescent="0.2">
      <c r="A10" s="16">
        <v>3.1</v>
      </c>
      <c r="B10" s="83" t="s">
        <v>13</v>
      </c>
      <c r="C10" s="128">
        <v>-599136.46199999994</v>
      </c>
      <c r="D10" s="128">
        <v>-523067.43791399995</v>
      </c>
      <c r="E10" s="129">
        <f t="shared" si="0"/>
        <v>-1122203.899914</v>
      </c>
      <c r="F10" s="15"/>
    </row>
    <row r="11" spans="1:6" ht="12" customHeight="1" x14ac:dyDescent="0.2">
      <c r="A11" s="16">
        <v>3.2</v>
      </c>
      <c r="B11" s="17" t="s">
        <v>14</v>
      </c>
      <c r="C11" s="118">
        <v>4575304.4180000043</v>
      </c>
      <c r="D11" s="118">
        <v>1728910.3933920003</v>
      </c>
      <c r="E11" s="124">
        <f t="shared" si="0"/>
        <v>6304214.8113920046</v>
      </c>
    </row>
    <row r="12" spans="1:6" ht="12" customHeight="1" x14ac:dyDescent="0.2">
      <c r="A12" s="16">
        <v>4</v>
      </c>
      <c r="B12" s="17" t="s">
        <v>15</v>
      </c>
      <c r="C12" s="118">
        <v>0</v>
      </c>
      <c r="D12" s="118">
        <v>0</v>
      </c>
      <c r="E12" s="124">
        <f t="shared" si="0"/>
        <v>0</v>
      </c>
    </row>
    <row r="13" spans="1:6" ht="12" customHeight="1" x14ac:dyDescent="0.2">
      <c r="A13" s="16">
        <v>5</v>
      </c>
      <c r="B13" s="17" t="s">
        <v>16</v>
      </c>
      <c r="C13" s="118">
        <v>0</v>
      </c>
      <c r="D13" s="118">
        <v>0</v>
      </c>
      <c r="E13" s="124">
        <f t="shared" si="0"/>
        <v>0</v>
      </c>
    </row>
    <row r="14" spans="1:6" ht="12" customHeight="1" x14ac:dyDescent="0.2">
      <c r="A14" s="16">
        <v>6</v>
      </c>
      <c r="B14" s="17" t="s">
        <v>17</v>
      </c>
      <c r="C14" s="118">
        <v>138713.76</v>
      </c>
      <c r="D14" s="170"/>
      <c r="E14" s="124">
        <f>C14</f>
        <v>138713.76</v>
      </c>
    </row>
    <row r="15" spans="1:6" ht="12" customHeight="1" x14ac:dyDescent="0.2">
      <c r="A15" s="16">
        <v>7</v>
      </c>
      <c r="B15" s="17" t="s">
        <v>18</v>
      </c>
      <c r="C15" s="118">
        <v>0</v>
      </c>
      <c r="D15" s="170"/>
      <c r="E15" s="124">
        <f>C15</f>
        <v>0</v>
      </c>
    </row>
    <row r="16" spans="1:6" ht="12" customHeight="1" x14ac:dyDescent="0.2">
      <c r="A16" s="16">
        <v>8</v>
      </c>
      <c r="B16" s="17" t="s">
        <v>19</v>
      </c>
      <c r="C16" s="118">
        <v>32662.15</v>
      </c>
      <c r="D16" s="170"/>
      <c r="E16" s="124">
        <f>C16</f>
        <v>32662.15</v>
      </c>
    </row>
    <row r="17" spans="1:5" ht="12" customHeight="1" x14ac:dyDescent="0.2">
      <c r="A17" s="16">
        <v>9</v>
      </c>
      <c r="B17" s="17" t="s">
        <v>20</v>
      </c>
      <c r="C17" s="118">
        <v>41105.633684210516</v>
      </c>
      <c r="D17" s="118">
        <v>0</v>
      </c>
      <c r="E17" s="124">
        <f>C17+D17</f>
        <v>41105.633684210516</v>
      </c>
    </row>
    <row r="18" spans="1:5" ht="12" customHeight="1" thickBot="1" x14ac:dyDescent="0.25">
      <c r="A18" s="13">
        <v>10</v>
      </c>
      <c r="B18" s="18" t="s">
        <v>21</v>
      </c>
      <c r="C18" s="119">
        <f>SUM(C7:C17)-C11</f>
        <v>4892325.161684216</v>
      </c>
      <c r="D18" s="119">
        <f t="shared" ref="D18:E18" si="1">SUM(D7:D17)-D11</f>
        <v>1857146.4133640002</v>
      </c>
      <c r="E18" s="119">
        <f t="shared" si="1"/>
        <v>6749471.5750482166</v>
      </c>
    </row>
    <row r="19" spans="1:5" ht="12" customHeight="1" thickBot="1" x14ac:dyDescent="0.25">
      <c r="A19" s="9"/>
      <c r="B19" s="10" t="s">
        <v>22</v>
      </c>
      <c r="C19" s="11"/>
      <c r="D19" s="11"/>
      <c r="E19" s="12"/>
    </row>
    <row r="20" spans="1:5" ht="12" customHeight="1" x14ac:dyDescent="0.2">
      <c r="A20" s="13">
        <v>11</v>
      </c>
      <c r="B20" s="14" t="s">
        <v>23</v>
      </c>
      <c r="C20" s="117">
        <v>541039.09</v>
      </c>
      <c r="D20" s="117">
        <v>2805059.93</v>
      </c>
      <c r="E20" s="123">
        <v>3346099.02</v>
      </c>
    </row>
    <row r="21" spans="1:5" ht="12" customHeight="1" x14ac:dyDescent="0.2">
      <c r="A21" s="16">
        <v>12</v>
      </c>
      <c r="B21" s="17" t="s">
        <v>24</v>
      </c>
      <c r="C21" s="118">
        <v>400000</v>
      </c>
      <c r="D21" s="118">
        <v>915285</v>
      </c>
      <c r="E21" s="124">
        <v>1315285</v>
      </c>
    </row>
    <row r="22" spans="1:5" ht="12" customHeight="1" x14ac:dyDescent="0.2">
      <c r="A22" s="16">
        <v>13</v>
      </c>
      <c r="B22" s="17" t="s">
        <v>25</v>
      </c>
      <c r="C22" s="118">
        <v>0</v>
      </c>
      <c r="D22" s="118">
        <v>0</v>
      </c>
      <c r="E22" s="124">
        <v>0</v>
      </c>
    </row>
    <row r="23" spans="1:5" ht="12" customHeight="1" x14ac:dyDescent="0.2">
      <c r="A23" s="13">
        <v>14</v>
      </c>
      <c r="B23" s="17" t="s">
        <v>26</v>
      </c>
      <c r="C23" s="118">
        <v>5882.4</v>
      </c>
      <c r="D23" s="118">
        <v>7173.56</v>
      </c>
      <c r="E23" s="124">
        <v>13055.96</v>
      </c>
    </row>
    <row r="24" spans="1:5" ht="12" customHeight="1" x14ac:dyDescent="0.2">
      <c r="A24" s="16">
        <v>15</v>
      </c>
      <c r="B24" s="17" t="s">
        <v>27</v>
      </c>
      <c r="C24" s="118">
        <v>6138</v>
      </c>
      <c r="D24" s="118">
        <v>0</v>
      </c>
      <c r="E24" s="124">
        <v>6138</v>
      </c>
    </row>
    <row r="25" spans="1:5" ht="12" customHeight="1" x14ac:dyDescent="0.2">
      <c r="A25" s="16">
        <v>16</v>
      </c>
      <c r="B25" s="17" t="s">
        <v>28</v>
      </c>
      <c r="C25" s="118">
        <v>0</v>
      </c>
      <c r="D25" s="118">
        <v>0</v>
      </c>
      <c r="E25" s="124">
        <v>0</v>
      </c>
    </row>
    <row r="26" spans="1:5" ht="12" customHeight="1" thickBot="1" x14ac:dyDescent="0.25">
      <c r="A26" s="13">
        <v>17</v>
      </c>
      <c r="B26" s="18" t="s">
        <v>29</v>
      </c>
      <c r="C26" s="119">
        <f>SUM(C20:C25)</f>
        <v>953059.49</v>
      </c>
      <c r="D26" s="119">
        <f t="shared" ref="D26:E26" si="2">SUM(D20:D25)</f>
        <v>3727518.49</v>
      </c>
      <c r="E26" s="119">
        <f t="shared" si="2"/>
        <v>4680577.9799999995</v>
      </c>
    </row>
    <row r="27" spans="1:5" ht="12" customHeight="1" thickBot="1" x14ac:dyDescent="0.25">
      <c r="A27" s="9"/>
      <c r="B27" s="10" t="s">
        <v>30</v>
      </c>
      <c r="C27" s="11"/>
      <c r="D27" s="11"/>
      <c r="E27" s="12"/>
    </row>
    <row r="28" spans="1:5" ht="12" customHeight="1" x14ac:dyDescent="0.2">
      <c r="A28" s="13">
        <v>18</v>
      </c>
      <c r="B28" s="19" t="s">
        <v>31</v>
      </c>
      <c r="C28" s="117">
        <v>665000</v>
      </c>
      <c r="D28" s="170"/>
      <c r="E28" s="123">
        <f t="shared" ref="E28:E33" si="3">C28</f>
        <v>665000</v>
      </c>
    </row>
    <row r="29" spans="1:5" ht="12" customHeight="1" x14ac:dyDescent="0.2">
      <c r="A29" s="16">
        <v>19</v>
      </c>
      <c r="B29" s="20" t="s">
        <v>32</v>
      </c>
      <c r="C29" s="118">
        <v>0</v>
      </c>
      <c r="D29" s="170"/>
      <c r="E29" s="124">
        <f t="shared" si="3"/>
        <v>0</v>
      </c>
    </row>
    <row r="30" spans="1:5" ht="12" customHeight="1" x14ac:dyDescent="0.2">
      <c r="A30" s="16">
        <v>20</v>
      </c>
      <c r="B30" s="20" t="s">
        <v>33</v>
      </c>
      <c r="C30" s="118">
        <v>0</v>
      </c>
      <c r="D30" s="170"/>
      <c r="E30" s="124">
        <f t="shared" si="3"/>
        <v>0</v>
      </c>
    </row>
    <row r="31" spans="1:5" ht="12" customHeight="1" x14ac:dyDescent="0.2">
      <c r="A31" s="16">
        <v>21</v>
      </c>
      <c r="B31" s="20" t="s">
        <v>34</v>
      </c>
      <c r="C31" s="118">
        <v>1403893.4692573105</v>
      </c>
      <c r="D31" s="170"/>
      <c r="E31" s="124">
        <f t="shared" si="3"/>
        <v>1403893.4692573105</v>
      </c>
    </row>
    <row r="32" spans="1:5" ht="12" customHeight="1" x14ac:dyDescent="0.2">
      <c r="A32" s="16">
        <v>22</v>
      </c>
      <c r="B32" s="20" t="s">
        <v>35</v>
      </c>
      <c r="C32" s="118">
        <v>0</v>
      </c>
      <c r="D32" s="170"/>
      <c r="E32" s="124">
        <f t="shared" si="3"/>
        <v>0</v>
      </c>
    </row>
    <row r="33" spans="1:5" ht="12" customHeight="1" thickBot="1" x14ac:dyDescent="0.25">
      <c r="A33" s="21">
        <v>23</v>
      </c>
      <c r="B33" s="18" t="s">
        <v>36</v>
      </c>
      <c r="C33" s="119">
        <f>SUM(C28:C32)</f>
        <v>2068893.4692573105</v>
      </c>
      <c r="D33" s="170"/>
      <c r="E33" s="125">
        <f t="shared" si="3"/>
        <v>2068893.4692573105</v>
      </c>
    </row>
    <row r="34" spans="1:5" ht="12" customHeight="1" thickBot="1" x14ac:dyDescent="0.25">
      <c r="A34" s="121">
        <v>24</v>
      </c>
      <c r="B34" s="122" t="s">
        <v>37</v>
      </c>
      <c r="C34" s="120">
        <f>C26+C33</f>
        <v>3021952.9592573103</v>
      </c>
      <c r="D34" s="120">
        <f>D26</f>
        <v>3727518.49</v>
      </c>
      <c r="E34" s="126">
        <f>C34+D34</f>
        <v>6749471.4492573105</v>
      </c>
    </row>
    <row r="35" spans="1:5" ht="12" customHeight="1" x14ac:dyDescent="0.2">
      <c r="A35" s="2"/>
      <c r="B35" s="2"/>
      <c r="C35" s="22"/>
      <c r="D35" s="22"/>
      <c r="E35" s="22"/>
    </row>
    <row r="36" spans="1:5" ht="12" customHeight="1" x14ac:dyDescent="0.2">
      <c r="A36" s="2"/>
      <c r="B36" s="2"/>
      <c r="C36" s="2"/>
      <c r="D36" s="2"/>
      <c r="E36" s="2"/>
    </row>
    <row r="37" spans="1:5" ht="12" customHeight="1" x14ac:dyDescent="0.2">
      <c r="A37" s="2"/>
      <c r="B37" s="2"/>
      <c r="C37" s="23"/>
      <c r="D37" s="24"/>
      <c r="E37" s="2"/>
    </row>
    <row r="38" spans="1:5" ht="12" customHeight="1" x14ac:dyDescent="0.2">
      <c r="A38" s="2"/>
      <c r="B38" s="2" t="s">
        <v>106</v>
      </c>
      <c r="C38" s="2"/>
      <c r="D38" s="25"/>
      <c r="E38" s="2"/>
    </row>
    <row r="39" spans="1:5" ht="12" customHeight="1" x14ac:dyDescent="0.2">
      <c r="C39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topLeftCell="A43" zoomScaleSheetLayoutView="100" workbookViewId="0">
      <selection activeCell="C66" sqref="C66"/>
    </sheetView>
  </sheetViews>
  <sheetFormatPr defaultColWidth="9.140625" defaultRowHeight="11.25" x14ac:dyDescent="0.2"/>
  <cols>
    <col min="1" max="1" width="8.140625" style="54" bestFit="1" customWidth="1"/>
    <col min="2" max="2" width="48.85546875" style="54" customWidth="1"/>
    <col min="3" max="4" width="12" style="54" customWidth="1"/>
    <col min="5" max="5" width="12" style="169" customWidth="1"/>
    <col min="6" max="16384" width="9.140625" style="28"/>
  </cols>
  <sheetData>
    <row r="1" spans="1:5" x14ac:dyDescent="0.2">
      <c r="A1" s="130" t="s">
        <v>0</v>
      </c>
      <c r="B1" s="116" t="str">
        <f>Info!B1</f>
        <v>შპს მისო MJC</v>
      </c>
      <c r="C1" s="27"/>
      <c r="D1" s="27"/>
      <c r="E1" s="158"/>
    </row>
    <row r="2" spans="1:5" x14ac:dyDescent="0.2">
      <c r="A2" s="130" t="s">
        <v>1</v>
      </c>
      <c r="B2" s="185">
        <f>Info!B2</f>
        <v>43373</v>
      </c>
      <c r="C2" s="27"/>
      <c r="D2" s="27"/>
      <c r="E2" s="158"/>
    </row>
    <row r="3" spans="1:5" x14ac:dyDescent="0.2">
      <c r="A3" s="27"/>
      <c r="B3" s="29"/>
      <c r="C3" s="27"/>
      <c r="D3" s="27"/>
      <c r="E3" s="158"/>
    </row>
    <row r="4" spans="1:5" ht="12" thickBot="1" x14ac:dyDescent="0.25">
      <c r="A4" s="30" t="s">
        <v>38</v>
      </c>
      <c r="B4" s="31" t="s">
        <v>39</v>
      </c>
      <c r="C4" s="27"/>
      <c r="D4" s="27"/>
      <c r="E4" s="32" t="s">
        <v>4</v>
      </c>
    </row>
    <row r="5" spans="1:5" ht="12" thickBot="1" x14ac:dyDescent="0.25">
      <c r="A5" s="33" t="s">
        <v>5</v>
      </c>
      <c r="B5" s="34"/>
      <c r="C5" s="35" t="s">
        <v>7</v>
      </c>
      <c r="D5" s="36" t="s">
        <v>8</v>
      </c>
      <c r="E5" s="37" t="s">
        <v>9</v>
      </c>
    </row>
    <row r="6" spans="1:5" ht="12" thickBot="1" x14ac:dyDescent="0.25">
      <c r="A6" s="38"/>
      <c r="B6" s="39" t="s">
        <v>40</v>
      </c>
      <c r="C6" s="39"/>
      <c r="D6" s="39"/>
      <c r="E6" s="39"/>
    </row>
    <row r="7" spans="1:5" x14ac:dyDescent="0.2">
      <c r="A7" s="84">
        <v>1</v>
      </c>
      <c r="B7" s="40" t="s">
        <v>41</v>
      </c>
      <c r="C7" s="41">
        <v>0</v>
      </c>
      <c r="D7" s="42">
        <v>0</v>
      </c>
      <c r="E7" s="159">
        <f t="shared" ref="E7:E24" si="0">C7+D7</f>
        <v>0</v>
      </c>
    </row>
    <row r="8" spans="1:5" x14ac:dyDescent="0.2">
      <c r="A8" s="84">
        <v>2</v>
      </c>
      <c r="B8" s="43" t="s">
        <v>42</v>
      </c>
      <c r="C8" s="131">
        <v>676540.04999999993</v>
      </c>
      <c r="D8" s="132">
        <v>173873.61</v>
      </c>
      <c r="E8" s="160">
        <f t="shared" si="0"/>
        <v>850413.65999999992</v>
      </c>
    </row>
    <row r="9" spans="1:5" x14ac:dyDescent="0.2">
      <c r="A9" s="84">
        <v>2.1</v>
      </c>
      <c r="B9" s="44" t="s">
        <v>43</v>
      </c>
      <c r="C9" s="41">
        <v>0</v>
      </c>
      <c r="D9" s="42">
        <v>0</v>
      </c>
      <c r="E9" s="161">
        <f t="shared" si="0"/>
        <v>0</v>
      </c>
    </row>
    <row r="10" spans="1:5" x14ac:dyDescent="0.2">
      <c r="A10" s="84">
        <v>2.2000000000000002</v>
      </c>
      <c r="B10" s="44" t="s">
        <v>44</v>
      </c>
      <c r="C10" s="41">
        <v>0</v>
      </c>
      <c r="D10" s="42">
        <v>0</v>
      </c>
      <c r="E10" s="161">
        <f t="shared" si="0"/>
        <v>0</v>
      </c>
    </row>
    <row r="11" spans="1:5" x14ac:dyDescent="0.2">
      <c r="A11" s="84">
        <v>2.2999999999999998</v>
      </c>
      <c r="B11" s="44" t="s">
        <v>45</v>
      </c>
      <c r="C11" s="41">
        <v>0</v>
      </c>
      <c r="D11" s="42">
        <v>0</v>
      </c>
      <c r="E11" s="161">
        <f t="shared" si="0"/>
        <v>0</v>
      </c>
    </row>
    <row r="12" spans="1:5" x14ac:dyDescent="0.2">
      <c r="A12" s="84">
        <v>2.4</v>
      </c>
      <c r="B12" s="44" t="s">
        <v>46</v>
      </c>
      <c r="C12" s="41">
        <v>0</v>
      </c>
      <c r="D12" s="42">
        <v>0</v>
      </c>
      <c r="E12" s="161">
        <f t="shared" si="0"/>
        <v>0</v>
      </c>
    </row>
    <row r="13" spans="1:5" x14ac:dyDescent="0.2">
      <c r="A13" s="84">
        <v>2.5</v>
      </c>
      <c r="B13" s="44" t="s">
        <v>47</v>
      </c>
      <c r="C13" s="41">
        <v>0</v>
      </c>
      <c r="D13" s="42">
        <v>0</v>
      </c>
      <c r="E13" s="161">
        <f t="shared" si="0"/>
        <v>0</v>
      </c>
    </row>
    <row r="14" spans="1:5" x14ac:dyDescent="0.2">
      <c r="A14" s="84">
        <v>2.6</v>
      </c>
      <c r="B14" s="44" t="s">
        <v>48</v>
      </c>
      <c r="C14" s="41">
        <v>0</v>
      </c>
      <c r="D14" s="42">
        <v>0</v>
      </c>
      <c r="E14" s="161">
        <f>C14+D14</f>
        <v>0</v>
      </c>
    </row>
    <row r="15" spans="1:5" x14ac:dyDescent="0.2">
      <c r="A15" s="84">
        <v>2.7</v>
      </c>
      <c r="B15" s="44" t="s">
        <v>49</v>
      </c>
      <c r="C15" s="41">
        <v>676540.04999999993</v>
      </c>
      <c r="D15" s="41">
        <v>173873.61</v>
      </c>
      <c r="E15" s="161">
        <f t="shared" si="0"/>
        <v>850413.65999999992</v>
      </c>
    </row>
    <row r="16" spans="1:5" x14ac:dyDescent="0.2">
      <c r="A16" s="84">
        <v>3</v>
      </c>
      <c r="B16" s="43" t="s">
        <v>50</v>
      </c>
      <c r="C16" s="131">
        <v>0</v>
      </c>
      <c r="D16" s="132">
        <v>0</v>
      </c>
      <c r="E16" s="160">
        <f t="shared" si="0"/>
        <v>0</v>
      </c>
    </row>
    <row r="17" spans="1:5" x14ac:dyDescent="0.2">
      <c r="A17" s="84">
        <v>3.1</v>
      </c>
      <c r="B17" s="44" t="s">
        <v>51</v>
      </c>
      <c r="C17" s="41">
        <v>0</v>
      </c>
      <c r="D17" s="42">
        <v>0</v>
      </c>
      <c r="E17" s="161">
        <f t="shared" si="0"/>
        <v>0</v>
      </c>
    </row>
    <row r="18" spans="1:5" x14ac:dyDescent="0.2">
      <c r="A18" s="84">
        <v>3.2</v>
      </c>
      <c r="B18" s="44" t="s">
        <v>52</v>
      </c>
      <c r="C18" s="41">
        <v>0</v>
      </c>
      <c r="D18" s="42">
        <v>0</v>
      </c>
      <c r="E18" s="161">
        <f t="shared" si="0"/>
        <v>0</v>
      </c>
    </row>
    <row r="19" spans="1:5" x14ac:dyDescent="0.2">
      <c r="A19" s="84">
        <v>3.3</v>
      </c>
      <c r="B19" s="44" t="s">
        <v>53</v>
      </c>
      <c r="C19" s="41">
        <v>0</v>
      </c>
      <c r="D19" s="42">
        <v>0</v>
      </c>
      <c r="E19" s="161">
        <f t="shared" si="0"/>
        <v>0</v>
      </c>
    </row>
    <row r="20" spans="1:5" x14ac:dyDescent="0.2">
      <c r="A20" s="84">
        <v>3.4</v>
      </c>
      <c r="B20" s="44" t="s">
        <v>54</v>
      </c>
      <c r="C20" s="41">
        <v>0</v>
      </c>
      <c r="D20" s="42">
        <v>0</v>
      </c>
      <c r="E20" s="161">
        <f t="shared" si="0"/>
        <v>0</v>
      </c>
    </row>
    <row r="21" spans="1:5" ht="22.5" x14ac:dyDescent="0.2">
      <c r="A21" s="84">
        <v>4</v>
      </c>
      <c r="B21" s="45" t="s">
        <v>55</v>
      </c>
      <c r="C21" s="41">
        <v>250932.65</v>
      </c>
      <c r="D21" s="41">
        <v>250845.66</v>
      </c>
      <c r="E21" s="160">
        <f t="shared" si="0"/>
        <v>501778.31</v>
      </c>
    </row>
    <row r="22" spans="1:5" ht="22.5" x14ac:dyDescent="0.2">
      <c r="A22" s="84">
        <v>5</v>
      </c>
      <c r="B22" s="45" t="s">
        <v>56</v>
      </c>
      <c r="C22" s="41">
        <v>0</v>
      </c>
      <c r="D22" s="42">
        <v>0</v>
      </c>
      <c r="E22" s="160">
        <f t="shared" si="0"/>
        <v>0</v>
      </c>
    </row>
    <row r="23" spans="1:5" x14ac:dyDescent="0.2">
      <c r="A23" s="85">
        <v>6</v>
      </c>
      <c r="B23" s="46" t="s">
        <v>57</v>
      </c>
      <c r="C23" s="86">
        <v>0</v>
      </c>
      <c r="D23" s="87">
        <v>0</v>
      </c>
      <c r="E23" s="162">
        <f t="shared" si="0"/>
        <v>0</v>
      </c>
    </row>
    <row r="24" spans="1:5" ht="12" thickBot="1" x14ac:dyDescent="0.25">
      <c r="A24" s="90">
        <v>7</v>
      </c>
      <c r="B24" s="133" t="s">
        <v>58</v>
      </c>
      <c r="C24" s="134">
        <f>SUM(C7:C8,C21:C23,C16)</f>
        <v>927472.7</v>
      </c>
      <c r="D24" s="134">
        <f>SUM(D7:D8,D21:D23,D16)</f>
        <v>424719.27</v>
      </c>
      <c r="E24" s="135">
        <f t="shared" si="0"/>
        <v>1352191.97</v>
      </c>
    </row>
    <row r="25" spans="1:5" ht="12" thickBot="1" x14ac:dyDescent="0.25">
      <c r="A25" s="47"/>
      <c r="B25" s="39" t="s">
        <v>59</v>
      </c>
      <c r="C25" s="39"/>
      <c r="D25" s="39"/>
      <c r="E25" s="39"/>
    </row>
    <row r="26" spans="1:5" ht="22.5" x14ac:dyDescent="0.2">
      <c r="A26" s="84">
        <v>8</v>
      </c>
      <c r="B26" s="48" t="s">
        <v>60</v>
      </c>
      <c r="C26" s="41">
        <v>56246</v>
      </c>
      <c r="D26" s="41">
        <v>232881.58</v>
      </c>
      <c r="E26" s="159">
        <f t="shared" ref="E26:E34" si="1">C26+D26</f>
        <v>289127.57999999996</v>
      </c>
    </row>
    <row r="27" spans="1:5" x14ac:dyDescent="0.2">
      <c r="A27" s="84">
        <v>9</v>
      </c>
      <c r="B27" s="49" t="s">
        <v>61</v>
      </c>
      <c r="C27" s="41">
        <v>54433.74</v>
      </c>
      <c r="D27" s="41">
        <v>113646.58</v>
      </c>
      <c r="E27" s="160">
        <f t="shared" si="1"/>
        <v>168080.32</v>
      </c>
    </row>
    <row r="28" spans="1:5" x14ac:dyDescent="0.2">
      <c r="A28" s="84">
        <v>10</v>
      </c>
      <c r="B28" s="49" t="s">
        <v>62</v>
      </c>
      <c r="C28" s="50">
        <v>0</v>
      </c>
      <c r="D28" s="51">
        <v>0</v>
      </c>
      <c r="E28" s="160">
        <f t="shared" si="1"/>
        <v>0</v>
      </c>
    </row>
    <row r="29" spans="1:5" x14ac:dyDescent="0.2">
      <c r="A29" s="84">
        <v>11</v>
      </c>
      <c r="B29" s="49" t="s">
        <v>63</v>
      </c>
      <c r="C29" s="50">
        <v>0</v>
      </c>
      <c r="D29" s="51">
        <v>0</v>
      </c>
      <c r="E29" s="160">
        <f t="shared" si="1"/>
        <v>0</v>
      </c>
    </row>
    <row r="30" spans="1:5" x14ac:dyDescent="0.2">
      <c r="A30" s="84">
        <v>12</v>
      </c>
      <c r="B30" s="49" t="s">
        <v>64</v>
      </c>
      <c r="C30" s="50">
        <v>0</v>
      </c>
      <c r="D30" s="51">
        <v>0</v>
      </c>
      <c r="E30" s="160">
        <f t="shared" si="1"/>
        <v>0</v>
      </c>
    </row>
    <row r="31" spans="1:5" x14ac:dyDescent="0.2">
      <c r="A31" s="84">
        <v>13</v>
      </c>
      <c r="B31" s="49" t="s">
        <v>65</v>
      </c>
      <c r="C31" s="50">
        <v>0</v>
      </c>
      <c r="D31" s="51">
        <v>0</v>
      </c>
      <c r="E31" s="160">
        <f t="shared" si="1"/>
        <v>0</v>
      </c>
    </row>
    <row r="32" spans="1:5" x14ac:dyDescent="0.2">
      <c r="A32" s="84">
        <v>14</v>
      </c>
      <c r="B32" s="52" t="s">
        <v>66</v>
      </c>
      <c r="C32" s="50">
        <v>0</v>
      </c>
      <c r="D32" s="51">
        <v>0</v>
      </c>
      <c r="E32" s="160">
        <f t="shared" si="1"/>
        <v>0</v>
      </c>
    </row>
    <row r="33" spans="1:5" ht="12" thickBot="1" x14ac:dyDescent="0.25">
      <c r="A33" s="88">
        <v>15</v>
      </c>
      <c r="B33" s="53" t="s">
        <v>67</v>
      </c>
      <c r="C33" s="136">
        <f>SUM(C26:C32)</f>
        <v>110679.73999999999</v>
      </c>
      <c r="D33" s="137">
        <f>SUM(D26:D32)</f>
        <v>346528.16</v>
      </c>
      <c r="E33" s="138">
        <f t="shared" si="1"/>
        <v>457207.89999999997</v>
      </c>
    </row>
    <row r="34" spans="1:5" ht="12" thickBot="1" x14ac:dyDescent="0.25">
      <c r="A34" s="94">
        <v>16</v>
      </c>
      <c r="B34" s="139" t="s">
        <v>68</v>
      </c>
      <c r="C34" s="134">
        <f>C24-C33</f>
        <v>816792.96</v>
      </c>
      <c r="D34" s="140">
        <f>D24-D33</f>
        <v>78191.110000000044</v>
      </c>
      <c r="E34" s="135">
        <f t="shared" si="1"/>
        <v>894984.07000000007</v>
      </c>
    </row>
    <row r="35" spans="1:5" ht="12" thickBot="1" x14ac:dyDescent="0.25">
      <c r="A35" s="89"/>
      <c r="B35" s="39" t="s">
        <v>69</v>
      </c>
      <c r="C35" s="39"/>
      <c r="D35" s="39"/>
      <c r="E35" s="39"/>
    </row>
    <row r="36" spans="1:5" x14ac:dyDescent="0.2">
      <c r="A36" s="90">
        <v>17</v>
      </c>
      <c r="B36" s="55" t="s">
        <v>70</v>
      </c>
      <c r="C36" s="41">
        <f>[4]RI!C36</f>
        <v>0</v>
      </c>
      <c r="D36" s="141">
        <f>D37-D38</f>
        <v>0</v>
      </c>
      <c r="E36" s="159">
        <f t="shared" ref="E36:E45" si="2">C36+D36</f>
        <v>0</v>
      </c>
    </row>
    <row r="37" spans="1:5" ht="22.5" x14ac:dyDescent="0.2">
      <c r="A37" s="84">
        <v>17.100000000000001</v>
      </c>
      <c r="B37" s="56" t="s">
        <v>71</v>
      </c>
      <c r="C37" s="41">
        <v>0</v>
      </c>
      <c r="D37" s="42">
        <v>0</v>
      </c>
      <c r="E37" s="161">
        <f t="shared" si="2"/>
        <v>0</v>
      </c>
    </row>
    <row r="38" spans="1:5" ht="22.5" x14ac:dyDescent="0.2">
      <c r="A38" s="84">
        <v>17.2</v>
      </c>
      <c r="B38" s="56" t="s">
        <v>72</v>
      </c>
      <c r="C38" s="41">
        <f>[4]RI!C38</f>
        <v>0</v>
      </c>
      <c r="D38" s="42">
        <v>0</v>
      </c>
      <c r="E38" s="161">
        <f t="shared" si="2"/>
        <v>0</v>
      </c>
    </row>
    <row r="39" spans="1:5" x14ac:dyDescent="0.2">
      <c r="A39" s="84">
        <v>18</v>
      </c>
      <c r="B39" s="45" t="s">
        <v>73</v>
      </c>
      <c r="C39" s="50">
        <v>0</v>
      </c>
      <c r="D39" s="51">
        <v>0</v>
      </c>
      <c r="E39" s="160">
        <f t="shared" si="2"/>
        <v>0</v>
      </c>
    </row>
    <row r="40" spans="1:5" x14ac:dyDescent="0.2">
      <c r="A40" s="84">
        <v>19</v>
      </c>
      <c r="B40" s="45" t="s">
        <v>74</v>
      </c>
      <c r="C40" s="50">
        <v>0</v>
      </c>
      <c r="D40" s="51">
        <v>0</v>
      </c>
      <c r="E40" s="160">
        <f t="shared" si="2"/>
        <v>0</v>
      </c>
    </row>
    <row r="41" spans="1:5" ht="22.5" x14ac:dyDescent="0.2">
      <c r="A41" s="84">
        <v>20</v>
      </c>
      <c r="B41" s="45" t="s">
        <v>75</v>
      </c>
      <c r="C41" s="41">
        <v>16413.960000000006</v>
      </c>
      <c r="D41" s="51">
        <v>0</v>
      </c>
      <c r="E41" s="160">
        <f t="shared" si="2"/>
        <v>16413.960000000006</v>
      </c>
    </row>
    <row r="42" spans="1:5" x14ac:dyDescent="0.2">
      <c r="A42" s="84">
        <v>21</v>
      </c>
      <c r="B42" s="45" t="s">
        <v>76</v>
      </c>
      <c r="C42" s="41">
        <v>-95037.060000000056</v>
      </c>
      <c r="D42" s="51">
        <v>0</v>
      </c>
      <c r="E42" s="160">
        <f t="shared" si="2"/>
        <v>-95037.060000000056</v>
      </c>
    </row>
    <row r="43" spans="1:5" x14ac:dyDescent="0.2">
      <c r="A43" s="84">
        <v>22</v>
      </c>
      <c r="B43" s="45" t="s">
        <v>77</v>
      </c>
      <c r="C43" s="50">
        <v>0</v>
      </c>
      <c r="D43" s="51">
        <v>0</v>
      </c>
      <c r="E43" s="160">
        <f t="shared" si="2"/>
        <v>0</v>
      </c>
    </row>
    <row r="44" spans="1:5" x14ac:dyDescent="0.2">
      <c r="A44" s="85">
        <v>23</v>
      </c>
      <c r="B44" s="46" t="s">
        <v>78</v>
      </c>
      <c r="C44" s="41">
        <v>25635.609999999997</v>
      </c>
      <c r="D44" s="91">
        <v>0</v>
      </c>
      <c r="E44" s="162">
        <f t="shared" si="2"/>
        <v>25635.609999999997</v>
      </c>
    </row>
    <row r="45" spans="1:5" ht="12" thickBot="1" x14ac:dyDescent="0.25">
      <c r="A45" s="90">
        <v>24</v>
      </c>
      <c r="B45" s="139" t="s">
        <v>79</v>
      </c>
      <c r="C45" s="134">
        <f>SUM(C36,C39:C44)</f>
        <v>-52987.490000000049</v>
      </c>
      <c r="D45" s="140">
        <f>SUM(D36,D39:D44)</f>
        <v>0</v>
      </c>
      <c r="E45" s="135">
        <f t="shared" si="2"/>
        <v>-52987.490000000049</v>
      </c>
    </row>
    <row r="46" spans="1:5" ht="12" thickBot="1" x14ac:dyDescent="0.25">
      <c r="A46" s="47"/>
      <c r="B46" s="39" t="s">
        <v>80</v>
      </c>
      <c r="C46" s="39"/>
      <c r="D46" s="39"/>
      <c r="E46" s="39"/>
    </row>
    <row r="47" spans="1:5" ht="22.5" x14ac:dyDescent="0.2">
      <c r="A47" s="84">
        <v>25</v>
      </c>
      <c r="B47" s="40" t="s">
        <v>81</v>
      </c>
      <c r="C47" s="50">
        <v>0</v>
      </c>
      <c r="D47" s="51">
        <v>0</v>
      </c>
      <c r="E47" s="163">
        <f t="shared" ref="E47:E54" si="3">C47+D47</f>
        <v>0</v>
      </c>
    </row>
    <row r="48" spans="1:5" x14ac:dyDescent="0.2">
      <c r="A48" s="84">
        <v>26</v>
      </c>
      <c r="B48" s="45" t="s">
        <v>82</v>
      </c>
      <c r="C48" s="41">
        <v>127186.15</v>
      </c>
      <c r="D48" s="51">
        <v>0</v>
      </c>
      <c r="E48" s="164">
        <f t="shared" si="3"/>
        <v>127186.15</v>
      </c>
    </row>
    <row r="49" spans="1:5" x14ac:dyDescent="0.2">
      <c r="A49" s="84">
        <v>27</v>
      </c>
      <c r="B49" s="45" t="s">
        <v>83</v>
      </c>
      <c r="C49" s="50">
        <v>0</v>
      </c>
      <c r="D49" s="51">
        <v>0</v>
      </c>
      <c r="E49" s="164">
        <f t="shared" si="3"/>
        <v>0</v>
      </c>
    </row>
    <row r="50" spans="1:5" x14ac:dyDescent="0.2">
      <c r="A50" s="84">
        <v>28</v>
      </c>
      <c r="B50" s="45" t="s">
        <v>84</v>
      </c>
      <c r="C50" s="41">
        <v>17020</v>
      </c>
      <c r="D50" s="51">
        <v>0</v>
      </c>
      <c r="E50" s="164">
        <f t="shared" si="3"/>
        <v>17020</v>
      </c>
    </row>
    <row r="51" spans="1:5" x14ac:dyDescent="0.2">
      <c r="A51" s="84">
        <v>29</v>
      </c>
      <c r="B51" s="45" t="s">
        <v>85</v>
      </c>
      <c r="C51" s="50">
        <v>0</v>
      </c>
      <c r="D51" s="51">
        <v>0</v>
      </c>
      <c r="E51" s="164">
        <f t="shared" si="3"/>
        <v>0</v>
      </c>
    </row>
    <row r="52" spans="1:5" x14ac:dyDescent="0.2">
      <c r="A52" s="84">
        <v>30</v>
      </c>
      <c r="B52" s="45" t="s">
        <v>86</v>
      </c>
      <c r="C52" s="41">
        <v>224219.24</v>
      </c>
      <c r="D52" s="51">
        <v>0</v>
      </c>
      <c r="E52" s="164">
        <f t="shared" si="3"/>
        <v>224219.24</v>
      </c>
    </row>
    <row r="53" spans="1:5" x14ac:dyDescent="0.2">
      <c r="A53" s="85">
        <v>31</v>
      </c>
      <c r="B53" s="57" t="s">
        <v>87</v>
      </c>
      <c r="C53" s="41">
        <f>SUM(C47:C52)</f>
        <v>368425.39</v>
      </c>
      <c r="D53" s="142">
        <f>SUM(D47:D52)</f>
        <v>0</v>
      </c>
      <c r="E53" s="165">
        <f t="shared" si="3"/>
        <v>368425.39</v>
      </c>
    </row>
    <row r="54" spans="1:5" ht="12" thickBot="1" x14ac:dyDescent="0.25">
      <c r="A54" s="90">
        <v>32</v>
      </c>
      <c r="B54" s="143" t="s">
        <v>88</v>
      </c>
      <c r="C54" s="144">
        <f>C45-C53</f>
        <v>-421412.88000000006</v>
      </c>
      <c r="D54" s="145">
        <f>D45-D53</f>
        <v>0</v>
      </c>
      <c r="E54" s="146">
        <f t="shared" si="3"/>
        <v>-421412.88000000006</v>
      </c>
    </row>
    <row r="55" spans="1:5" ht="12" thickBot="1" x14ac:dyDescent="0.25">
      <c r="A55" s="147"/>
      <c r="B55" s="147"/>
      <c r="C55" s="148"/>
      <c r="D55" s="148"/>
      <c r="E55" s="148"/>
    </row>
    <row r="56" spans="1:5" ht="12" thickBot="1" x14ac:dyDescent="0.25">
      <c r="A56" s="84">
        <v>33</v>
      </c>
      <c r="B56" s="74" t="s">
        <v>89</v>
      </c>
      <c r="C56" s="149">
        <f>C34+C54</f>
        <v>395380.0799999999</v>
      </c>
      <c r="D56" s="150">
        <f>D34+D54</f>
        <v>78191.110000000044</v>
      </c>
      <c r="E56" s="151">
        <f>C56+D56</f>
        <v>473571.18999999994</v>
      </c>
    </row>
    <row r="57" spans="1:5" ht="12" thickBot="1" x14ac:dyDescent="0.25">
      <c r="A57" s="58"/>
      <c r="B57" s="59"/>
      <c r="C57" s="60"/>
      <c r="D57" s="61"/>
      <c r="E57" s="148"/>
    </row>
    <row r="58" spans="1:5" x14ac:dyDescent="0.2">
      <c r="A58" s="84">
        <v>34</v>
      </c>
      <c r="B58" s="40" t="s">
        <v>90</v>
      </c>
      <c r="C58" s="186">
        <v>-121789.64008599998</v>
      </c>
      <c r="D58" s="62"/>
      <c r="E58" s="163">
        <f>C58</f>
        <v>-121789.64008599998</v>
      </c>
    </row>
    <row r="59" spans="1:5" ht="22.5" x14ac:dyDescent="0.2">
      <c r="A59" s="84">
        <v>35</v>
      </c>
      <c r="B59" s="45" t="s">
        <v>91</v>
      </c>
      <c r="C59" s="63">
        <v>0</v>
      </c>
      <c r="D59" s="64"/>
      <c r="E59" s="164">
        <f>C59</f>
        <v>0</v>
      </c>
    </row>
    <row r="60" spans="1:5" ht="22.5" x14ac:dyDescent="0.2">
      <c r="A60" s="85">
        <v>36</v>
      </c>
      <c r="B60" s="46" t="s">
        <v>92</v>
      </c>
      <c r="C60" s="65">
        <v>0</v>
      </c>
      <c r="D60" s="66"/>
      <c r="E60" s="165">
        <f>C60</f>
        <v>0</v>
      </c>
    </row>
    <row r="61" spans="1:5" ht="12" thickBot="1" x14ac:dyDescent="0.25">
      <c r="A61" s="92">
        <v>37</v>
      </c>
      <c r="B61" s="139" t="s">
        <v>93</v>
      </c>
      <c r="C61" s="154">
        <f>SUM(C58:C60)</f>
        <v>-121789.64008599998</v>
      </c>
      <c r="D61" s="67"/>
      <c r="E61" s="152">
        <f>C61</f>
        <v>-121789.64008599998</v>
      </c>
    </row>
    <row r="62" spans="1:5" ht="12" thickBot="1" x14ac:dyDescent="0.25">
      <c r="A62" s="93"/>
      <c r="B62" s="68"/>
      <c r="C62" s="69"/>
      <c r="D62" s="69"/>
      <c r="E62" s="166"/>
    </row>
    <row r="63" spans="1:5" ht="23.25" thickBot="1" x14ac:dyDescent="0.25">
      <c r="A63" s="94">
        <v>38</v>
      </c>
      <c r="B63" s="70" t="s">
        <v>94</v>
      </c>
      <c r="C63" s="149">
        <f>C56-C61</f>
        <v>517169.72008599987</v>
      </c>
      <c r="D63" s="150">
        <f>D56</f>
        <v>78191.110000000044</v>
      </c>
      <c r="E63" s="151">
        <f>C63+D63</f>
        <v>595360.83008599991</v>
      </c>
    </row>
    <row r="64" spans="1:5" s="73" customFormat="1" ht="12" thickBot="1" x14ac:dyDescent="0.25">
      <c r="A64" s="94">
        <v>39</v>
      </c>
      <c r="B64" s="71" t="s">
        <v>95</v>
      </c>
      <c r="C64" s="41">
        <f>E63*0.15</f>
        <v>89304.124512899987</v>
      </c>
      <c r="D64" s="72"/>
      <c r="E64" s="166">
        <f>C64</f>
        <v>89304.124512899987</v>
      </c>
    </row>
    <row r="65" spans="1:5" ht="12" thickBot="1" x14ac:dyDescent="0.25">
      <c r="A65" s="94">
        <v>40</v>
      </c>
      <c r="B65" s="74" t="s">
        <v>96</v>
      </c>
      <c r="C65" s="149">
        <f>C63-C64</f>
        <v>427865.59557309991</v>
      </c>
      <c r="D65" s="150">
        <f>D63</f>
        <v>78191.110000000044</v>
      </c>
      <c r="E65" s="151">
        <f>C65+D65</f>
        <v>506056.70557309996</v>
      </c>
    </row>
    <row r="66" spans="1:5" s="73" customFormat="1" ht="12" thickBot="1" x14ac:dyDescent="0.25">
      <c r="A66" s="94">
        <v>41</v>
      </c>
      <c r="B66" s="75" t="s">
        <v>97</v>
      </c>
      <c r="C66" s="41">
        <f>[4]RI!C66</f>
        <v>0</v>
      </c>
      <c r="D66" s="76"/>
      <c r="E66" s="152">
        <f>C66</f>
        <v>0</v>
      </c>
    </row>
    <row r="67" spans="1:5" ht="12" thickBot="1" x14ac:dyDescent="0.25">
      <c r="A67" s="155">
        <v>42</v>
      </c>
      <c r="B67" s="156" t="s">
        <v>98</v>
      </c>
      <c r="C67" s="157">
        <f>C65+C66</f>
        <v>427865.59557309991</v>
      </c>
      <c r="D67" s="157">
        <f>D65</f>
        <v>78191.110000000044</v>
      </c>
      <c r="E67" s="153">
        <f>C67+D67</f>
        <v>506056.70557309996</v>
      </c>
    </row>
    <row r="68" spans="1:5" ht="12" thickTop="1" x14ac:dyDescent="0.2">
      <c r="A68" s="77"/>
      <c r="B68" s="27"/>
      <c r="C68" s="78"/>
      <c r="D68" s="78"/>
      <c r="E68" s="167"/>
    </row>
    <row r="69" spans="1:5" x14ac:dyDescent="0.2">
      <c r="A69" s="79"/>
      <c r="B69" s="80" t="s">
        <v>106</v>
      </c>
      <c r="C69" s="81"/>
      <c r="D69" s="81"/>
      <c r="E69" s="168"/>
    </row>
    <row r="70" spans="1:5" x14ac:dyDescent="0.2">
      <c r="A70" s="79"/>
      <c r="B70" s="80"/>
      <c r="C70" s="81"/>
      <c r="D70" s="81"/>
      <c r="E70" s="168"/>
    </row>
    <row r="71" spans="1:5" x14ac:dyDescent="0.2">
      <c r="A71" s="79"/>
      <c r="B71" s="80"/>
      <c r="C71" s="81"/>
      <c r="D71" s="81"/>
      <c r="E71" s="168"/>
    </row>
    <row r="72" spans="1:5" x14ac:dyDescent="0.2">
      <c r="A72" s="80"/>
      <c r="B72" s="81"/>
      <c r="C72" s="81"/>
      <c r="D72" s="81"/>
      <c r="E72" s="168"/>
    </row>
    <row r="73" spans="1:5" x14ac:dyDescent="0.2">
      <c r="A73" s="80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="80" zoomScaleNormal="80" zoomScaleSheetLayoutView="90" workbookViewId="0">
      <selection activeCell="B3" sqref="B3"/>
    </sheetView>
  </sheetViews>
  <sheetFormatPr defaultColWidth="9.140625" defaultRowHeight="12" customHeight="1" x14ac:dyDescent="0.2"/>
  <cols>
    <col min="1" max="1" width="9.140625" style="96"/>
    <col min="2" max="2" width="66.42578125" style="96" customWidth="1"/>
    <col min="3" max="3" width="18.85546875" style="96" customWidth="1"/>
    <col min="4" max="16384" width="9.140625" style="96"/>
  </cols>
  <sheetData>
    <row r="1" spans="1:3" ht="12" customHeight="1" x14ac:dyDescent="0.2">
      <c r="A1" s="82" t="s">
        <v>0</v>
      </c>
      <c r="B1" s="107" t="s">
        <v>107</v>
      </c>
      <c r="C1" s="95"/>
    </row>
    <row r="2" spans="1:3" ht="12" customHeight="1" x14ac:dyDescent="0.2">
      <c r="A2" s="82" t="s">
        <v>1</v>
      </c>
      <c r="B2" s="108">
        <v>43373</v>
      </c>
      <c r="C2" s="97"/>
    </row>
    <row r="3" spans="1:3" ht="12" customHeight="1" thickBot="1" x14ac:dyDescent="0.25">
      <c r="A3" s="98"/>
      <c r="B3" s="99" t="s">
        <v>101</v>
      </c>
      <c r="C3" s="100"/>
    </row>
    <row r="4" spans="1:3" ht="12" customHeight="1" x14ac:dyDescent="0.2">
      <c r="A4" s="179" t="s">
        <v>99</v>
      </c>
      <c r="B4" s="180"/>
      <c r="C4" s="181"/>
    </row>
    <row r="5" spans="1:3" ht="12" customHeight="1" x14ac:dyDescent="0.2">
      <c r="A5" s="101">
        <v>1</v>
      </c>
      <c r="B5" s="177" t="s">
        <v>108</v>
      </c>
      <c r="C5" s="178"/>
    </row>
    <row r="6" spans="1:3" ht="12" customHeight="1" x14ac:dyDescent="0.2">
      <c r="A6" s="101">
        <v>2</v>
      </c>
      <c r="B6" s="177" t="s">
        <v>109</v>
      </c>
      <c r="C6" s="178"/>
    </row>
    <row r="7" spans="1:3" ht="12" customHeight="1" x14ac:dyDescent="0.2">
      <c r="A7" s="101">
        <v>3</v>
      </c>
      <c r="B7" s="177" t="s">
        <v>110</v>
      </c>
      <c r="C7" s="178"/>
    </row>
    <row r="8" spans="1:3" ht="12" customHeight="1" x14ac:dyDescent="0.2">
      <c r="A8" s="101">
        <v>4</v>
      </c>
      <c r="B8" s="177"/>
      <c r="C8" s="178"/>
    </row>
    <row r="9" spans="1:3" ht="12" customHeight="1" x14ac:dyDescent="0.2">
      <c r="A9" s="101">
        <v>5</v>
      </c>
      <c r="B9" s="177"/>
      <c r="C9" s="178"/>
    </row>
    <row r="10" spans="1:3" ht="12" customHeight="1" x14ac:dyDescent="0.2">
      <c r="A10" s="109"/>
      <c r="B10" s="112"/>
      <c r="C10" s="171"/>
    </row>
    <row r="11" spans="1:3" ht="12" customHeight="1" x14ac:dyDescent="0.2">
      <c r="A11" s="182" t="s">
        <v>100</v>
      </c>
      <c r="B11" s="183"/>
      <c r="C11" s="184"/>
    </row>
    <row r="12" spans="1:3" ht="12" customHeight="1" x14ac:dyDescent="0.2">
      <c r="A12" s="101">
        <v>1</v>
      </c>
      <c r="B12" s="177" t="s">
        <v>108</v>
      </c>
      <c r="C12" s="178"/>
    </row>
    <row r="13" spans="1:3" ht="12" customHeight="1" x14ac:dyDescent="0.2">
      <c r="A13" s="101">
        <v>2</v>
      </c>
      <c r="B13" s="177"/>
      <c r="C13" s="178"/>
    </row>
    <row r="14" spans="1:3" ht="12" customHeight="1" x14ac:dyDescent="0.2">
      <c r="A14" s="101">
        <v>3</v>
      </c>
      <c r="B14" s="177"/>
      <c r="C14" s="178"/>
    </row>
    <row r="15" spans="1:3" ht="12" customHeight="1" x14ac:dyDescent="0.2">
      <c r="A15" s="101">
        <v>4</v>
      </c>
      <c r="B15" s="177"/>
      <c r="C15" s="178"/>
    </row>
    <row r="16" spans="1:3" ht="12" customHeight="1" x14ac:dyDescent="0.2">
      <c r="A16" s="101">
        <v>5</v>
      </c>
      <c r="B16" s="177"/>
      <c r="C16" s="178"/>
    </row>
    <row r="17" spans="1:4" ht="12" customHeight="1" x14ac:dyDescent="0.2">
      <c r="A17" s="109"/>
      <c r="B17" s="112"/>
      <c r="C17" s="171"/>
    </row>
    <row r="18" spans="1:4" ht="12" customHeight="1" x14ac:dyDescent="0.2">
      <c r="A18" s="174" t="s">
        <v>103</v>
      </c>
      <c r="B18" s="175"/>
      <c r="C18" s="176"/>
    </row>
    <row r="19" spans="1:4" ht="12" customHeight="1" x14ac:dyDescent="0.2">
      <c r="A19" s="101"/>
      <c r="B19" s="103" t="s">
        <v>104</v>
      </c>
      <c r="C19" s="113" t="s">
        <v>105</v>
      </c>
    </row>
    <row r="20" spans="1:4" ht="12" customHeight="1" x14ac:dyDescent="0.2">
      <c r="A20" s="101">
        <v>1</v>
      </c>
      <c r="B20" s="102" t="s">
        <v>108</v>
      </c>
      <c r="C20" s="114">
        <v>1</v>
      </c>
    </row>
    <row r="21" spans="1:4" ht="12" customHeight="1" x14ac:dyDescent="0.2">
      <c r="A21" s="101">
        <v>2</v>
      </c>
      <c r="B21" s="102"/>
      <c r="C21" s="114"/>
    </row>
    <row r="22" spans="1:4" ht="12" customHeight="1" x14ac:dyDescent="0.2">
      <c r="A22" s="101">
        <v>3</v>
      </c>
      <c r="B22" s="102"/>
      <c r="C22" s="114"/>
    </row>
    <row r="23" spans="1:4" ht="12" customHeight="1" x14ac:dyDescent="0.2">
      <c r="A23" s="101">
        <v>4</v>
      </c>
      <c r="B23" s="102"/>
      <c r="C23" s="114"/>
    </row>
    <row r="24" spans="1:4" ht="12" customHeight="1" x14ac:dyDescent="0.2">
      <c r="A24" s="101">
        <v>5</v>
      </c>
      <c r="B24" s="102"/>
      <c r="C24" s="114"/>
    </row>
    <row r="25" spans="1:4" ht="12" customHeight="1" x14ac:dyDescent="0.2">
      <c r="A25" s="101">
        <v>6</v>
      </c>
      <c r="B25" s="102"/>
      <c r="C25" s="114"/>
    </row>
    <row r="26" spans="1:4" ht="12" customHeight="1" x14ac:dyDescent="0.2">
      <c r="A26" s="101">
        <v>7</v>
      </c>
      <c r="B26" s="102"/>
      <c r="C26" s="114"/>
    </row>
    <row r="27" spans="1:4" ht="12" customHeight="1" x14ac:dyDescent="0.2">
      <c r="A27" s="101">
        <v>8</v>
      </c>
      <c r="B27" s="102"/>
      <c r="C27" s="114"/>
    </row>
    <row r="28" spans="1:4" ht="12" customHeight="1" x14ac:dyDescent="0.2">
      <c r="A28" s="101">
        <v>9</v>
      </c>
      <c r="B28" s="102"/>
      <c r="C28" s="114"/>
    </row>
    <row r="29" spans="1:4" ht="12" customHeight="1" x14ac:dyDescent="0.2">
      <c r="A29" s="101">
        <v>10</v>
      </c>
      <c r="B29" s="102"/>
      <c r="C29" s="114"/>
    </row>
    <row r="30" spans="1:4" ht="12" customHeight="1" x14ac:dyDescent="0.2">
      <c r="A30" s="109"/>
      <c r="B30" s="110"/>
      <c r="C30" s="111"/>
      <c r="D30" s="172"/>
    </row>
    <row r="31" spans="1:4" ht="12" customHeight="1" x14ac:dyDescent="0.2">
      <c r="A31" s="174" t="s">
        <v>102</v>
      </c>
      <c r="B31" s="175"/>
      <c r="C31" s="175"/>
      <c r="D31" s="172"/>
    </row>
    <row r="32" spans="1:4" ht="12" customHeight="1" x14ac:dyDescent="0.2">
      <c r="A32" s="101"/>
      <c r="B32" s="103" t="s">
        <v>104</v>
      </c>
      <c r="C32" s="113" t="s">
        <v>105</v>
      </c>
    </row>
    <row r="33" spans="1:3" ht="12" customHeight="1" x14ac:dyDescent="0.2">
      <c r="A33" s="101">
        <v>1</v>
      </c>
      <c r="B33" s="103"/>
      <c r="C33" s="113"/>
    </row>
    <row r="34" spans="1:3" ht="12" customHeight="1" x14ac:dyDescent="0.2">
      <c r="A34" s="101">
        <v>2</v>
      </c>
      <c r="B34" s="103"/>
      <c r="C34" s="113"/>
    </row>
    <row r="35" spans="1:3" ht="12" customHeight="1" x14ac:dyDescent="0.2">
      <c r="A35" s="101">
        <v>3</v>
      </c>
      <c r="B35" s="103"/>
      <c r="C35" s="113"/>
    </row>
    <row r="36" spans="1:3" ht="12" customHeight="1" x14ac:dyDescent="0.2">
      <c r="A36" s="101">
        <v>4</v>
      </c>
      <c r="B36" s="103"/>
      <c r="C36" s="113"/>
    </row>
    <row r="37" spans="1:3" ht="12" customHeight="1" x14ac:dyDescent="0.2">
      <c r="A37" s="101">
        <v>5</v>
      </c>
      <c r="B37" s="103"/>
      <c r="C37" s="113"/>
    </row>
    <row r="38" spans="1:3" ht="12" customHeight="1" x14ac:dyDescent="0.2">
      <c r="A38" s="101">
        <v>6</v>
      </c>
      <c r="B38" s="103"/>
      <c r="C38" s="113"/>
    </row>
    <row r="39" spans="1:3" ht="12" customHeight="1" x14ac:dyDescent="0.2">
      <c r="A39" s="101">
        <v>7</v>
      </c>
      <c r="B39" s="103"/>
      <c r="C39" s="113"/>
    </row>
    <row r="40" spans="1:3" ht="12" customHeight="1" x14ac:dyDescent="0.2">
      <c r="A40" s="101">
        <v>8</v>
      </c>
      <c r="B40" s="102"/>
      <c r="C40" s="114"/>
    </row>
    <row r="41" spans="1:3" ht="12" customHeight="1" x14ac:dyDescent="0.2">
      <c r="A41" s="101">
        <v>9</v>
      </c>
      <c r="B41" s="102"/>
      <c r="C41" s="114"/>
    </row>
    <row r="42" spans="1:3" ht="12" customHeight="1" thickBot="1" x14ac:dyDescent="0.25">
      <c r="A42" s="104">
        <v>10</v>
      </c>
      <c r="B42" s="105"/>
      <c r="C42" s="115"/>
    </row>
    <row r="43" spans="1:3" ht="12" customHeight="1" x14ac:dyDescent="0.2">
      <c r="A43" s="106"/>
      <c r="B43" s="106"/>
      <c r="C43" s="106"/>
    </row>
    <row r="44" spans="1:3" ht="12" customHeight="1" x14ac:dyDescent="0.2">
      <c r="A44" s="106"/>
      <c r="B44" s="173" t="s">
        <v>106</v>
      </c>
      <c r="C44" s="173"/>
    </row>
    <row r="45" spans="1:3" ht="12" customHeight="1" x14ac:dyDescent="0.2">
      <c r="A45" s="106"/>
      <c r="B45" s="106"/>
      <c r="C45" s="106"/>
    </row>
    <row r="46" spans="1:3" ht="12" customHeight="1" x14ac:dyDescent="0.2">
      <c r="A46" s="106"/>
      <c r="B46" s="106"/>
      <c r="C46" s="106"/>
    </row>
    <row r="47" spans="1:3" ht="12" customHeight="1" x14ac:dyDescent="0.2">
      <c r="A47" s="106"/>
      <c r="B47" s="106"/>
      <c r="C47" s="106"/>
    </row>
    <row r="48" spans="1:3" ht="12" customHeight="1" x14ac:dyDescent="0.2">
      <c r="A48" s="106"/>
      <c r="B48" s="106"/>
      <c r="C48" s="106"/>
    </row>
    <row r="49" spans="1:3" ht="12" customHeight="1" x14ac:dyDescent="0.2">
      <c r="A49" s="106"/>
      <c r="B49" s="106"/>
      <c r="C49" s="106"/>
    </row>
    <row r="50" spans="1:3" ht="12" customHeight="1" x14ac:dyDescent="0.2">
      <c r="A50" s="106"/>
      <c r="B50" s="106"/>
      <c r="C50" s="106"/>
    </row>
    <row r="51" spans="1:3" ht="12" customHeight="1" x14ac:dyDescent="0.2">
      <c r="A51" s="106"/>
      <c r="B51" s="106"/>
      <c r="C51" s="106"/>
    </row>
    <row r="52" spans="1:3" ht="12" customHeight="1" x14ac:dyDescent="0.2">
      <c r="A52" s="106"/>
      <c r="B52" s="106"/>
      <c r="C52" s="106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lashqara</cp:lastModifiedBy>
  <cp:lastPrinted>2018-02-06T12:54:27Z</cp:lastPrinted>
  <dcterms:created xsi:type="dcterms:W3CDTF">2018-01-24T12:10:23Z</dcterms:created>
  <dcterms:modified xsi:type="dcterms:W3CDTF">2018-10-15T09:10:59Z</dcterms:modified>
</cp:coreProperties>
</file>