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520CEE-DAF8-4A00-8066-94C56427B4D0}" xr6:coauthVersionLast="43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9" l="1"/>
  <c r="C16" i="9" l="1"/>
  <c r="D16" i="9"/>
  <c r="E33" i="8" l="1"/>
  <c r="E32" i="8"/>
  <c r="E31" i="8"/>
  <c r="E30" i="8"/>
  <c r="E29" i="8"/>
  <c r="E28" i="8"/>
  <c r="E25" i="8"/>
  <c r="E24" i="8"/>
  <c r="E23" i="8"/>
  <c r="E22" i="8"/>
  <c r="E21" i="8"/>
  <c r="E20" i="8"/>
  <c r="E34" i="8" l="1"/>
  <c r="E26" i="8"/>
  <c r="C8" i="9"/>
  <c r="D8" i="9"/>
  <c r="E35" i="8" l="1"/>
  <c r="C26" i="8"/>
  <c r="C18" i="8" l="1"/>
  <c r="D18" i="8"/>
  <c r="D36" i="9" l="1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C24" i="9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C35" i="8" l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8" i="8"/>
  <c r="E24" i="9" l="1"/>
  <c r="E18" i="8"/>
  <c r="C56" i="9"/>
  <c r="E34" i="9"/>
  <c r="E56" i="9" l="1"/>
  <c r="C63" i="9"/>
  <c r="E63" i="9" l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<sst xmlns="http://schemas.openxmlformats.org/spreadsheetml/2006/main" count="128" uniqueCount="112">
  <si>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</si>
  <si>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</si>
  <si>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</si>
  <si>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</si>
  <si>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</si>
  <si>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</si>
  <si>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</si>
  <si>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</si>
  <si>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</si>
  <si>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</si>
  <si>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</si>
  <si>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</si>
  <si>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</si>
  <si>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</si>
  <si>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</si>
  <si>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</si>
  <si>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</si>
  <si>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</si>
  <si>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</si>
  <si>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</si>
  <si>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</si>
  <si>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</si>
  <si>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</si>
  <si>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</si>
  <si>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</si>
  <si>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</si>
  <si>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</si>
  <si>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</si>
  <si>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</si>
  <si>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</si>
  <si>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</si>
  <si>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</si>
  <si>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</si>
  <si>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</si>
  <si>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</si>
  <si>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</si>
  <si>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</si>
  <si>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</si>
  <si>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</si>
  <si>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</si>
  <si>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</si>
  <si>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</si>
  <si>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</si>
  <si>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</si>
  <si>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</si>
  <si>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</si>
  <si>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</si>
  <si>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</si>
  <si>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</si>
  <si>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</si>
  <si>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</si>
  <si>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</si>
  <si>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</si>
  <si>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</si>
  <si>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</si>
  <si>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</si>
  <si>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</si>
  <si>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</si>
  <si>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</si>
  <si>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</si>
  <si>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</si>
  <si>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</si>
  <si>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</si>
  <si>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</si>
  <si>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</si>
  <si>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</si>
  <si>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</si>
  <si>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</si>
  <si>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</si>
  <si>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</si>
  <si>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</si>
  <si>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</si>
  <si>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</si>
  <si>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</si>
  <si>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</si>
  <si>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</si>
  <si>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</si>
  <si>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</si>
  <si>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</si>
  <si>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</si>
  <si>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</si>
  <si>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</si>
  <si>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</si>
  <si>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</si>
  <si>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</si>
  <si>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</si>
  <si>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</si>
  <si>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</si>
  <si>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</si>
  <si>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</si>
  <si>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</si>
  <si>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</si>
  <si>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</si>
  <si>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</si>
  <si>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</si>
  <si>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</si>
  <si>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</si>
  <si>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</si>
  <si>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</si>
  <si>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</si>
  <si>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</si>
  <si>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</si>
  <si>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</si>
  <si>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</si>
  <si>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</si>
  <si>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</si>
  <si>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</si>
  <si>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</si>
  <si>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</si>
  <si>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</si>
  <si>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</si>
  <si>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ანი ჯამრიშვილი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</si>
</sst>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a_r_i_-;\-* #,##0.00\ _L_a_r_i_-;_-* &quot;-&quot;??\ _L_a_r_i_-;_-@_-"/>
    <numFmt numFmtId="166" formatCode="#,##0_ ;[Red]\-#,##0\ "/>
    <numFmt numFmtId="167" formatCode="#,##0.00_ ;[Red]\-#,##0.00\ "/>
    <numFmt numFmtId="168" formatCode="mm/dd/yy"/>
    <numFmt numFmtId="169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7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6" fontId="5" fillId="0" borderId="20" xfId="1" applyNumberFormat="1" applyFont="1" applyFill="1" applyBorder="1" applyAlignment="1" applyProtection="1">
      <alignment horizontal="right"/>
      <protection locked="0"/>
    </xf>
    <xf numFmtId="166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6" fontId="8" fillId="0" borderId="19" xfId="1" applyNumberFormat="1" applyFont="1" applyFill="1" applyBorder="1" applyAlignment="1" applyProtection="1">
      <alignment horizontal="right"/>
      <protection locked="0"/>
    </xf>
    <xf numFmtId="166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6" fontId="8" fillId="0" borderId="20" xfId="1" applyNumberFormat="1" applyFont="1" applyFill="1" applyBorder="1" applyAlignment="1" applyProtection="1">
      <alignment horizontal="right"/>
      <protection locked="0"/>
    </xf>
    <xf numFmtId="166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6" fontId="5" fillId="0" borderId="25" xfId="1" applyNumberFormat="1" applyFont="1" applyFill="1" applyBorder="1" applyAlignment="1" applyProtection="1">
      <alignment horizontal="right"/>
      <protection locked="0"/>
    </xf>
    <xf numFmtId="166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6" fontId="8" fillId="0" borderId="25" xfId="1" applyNumberFormat="1" applyFont="1" applyFill="1" applyBorder="1" applyAlignment="1" applyProtection="1">
      <alignment horizontal="right"/>
      <protection locked="0"/>
    </xf>
    <xf numFmtId="166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9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6" fontId="2" fillId="0" borderId="6" xfId="1" applyNumberFormat="1" applyFont="1" applyFill="1" applyBorder="1" applyAlignment="1" applyProtection="1">
      <alignment horizontal="right"/>
    </xf>
    <xf numFmtId="166" fontId="2" fillId="0" borderId="9" xfId="1" applyNumberFormat="1" applyFont="1" applyFill="1" applyBorder="1" applyAlignment="1" applyProtection="1">
      <alignment horizontal="right"/>
    </xf>
    <xf numFmtId="166" fontId="3" fillId="0" borderId="11" xfId="1" applyNumberFormat="1" applyFont="1" applyFill="1" applyBorder="1" applyAlignment="1" applyProtection="1">
      <alignment horizontal="right"/>
    </xf>
    <xf numFmtId="166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6" fontId="9" fillId="0" borderId="7" xfId="1" applyNumberFormat="1" applyFont="1" applyFill="1" applyBorder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6" fontId="9" fillId="0" borderId="4" xfId="1" applyNumberFormat="1" applyFont="1" applyFill="1" applyBorder="1" applyAlignment="1" applyProtection="1">
      <alignment horizontal="right"/>
    </xf>
    <xf numFmtId="166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6" fontId="8" fillId="0" borderId="20" xfId="1" applyNumberFormat="1" applyFont="1" applyFill="1" applyBorder="1" applyAlignment="1" applyProtection="1">
      <alignment horizontal="right"/>
    </xf>
    <xf numFmtId="166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right"/>
    </xf>
    <xf numFmtId="166" fontId="9" fillId="0" borderId="28" xfId="1" applyNumberFormat="1" applyFont="1" applyFill="1" applyBorder="1" applyAlignment="1" applyProtection="1">
      <alignment horizontal="right"/>
    </xf>
    <xf numFmtId="166" fontId="9" fillId="0" borderId="30" xfId="1" applyNumberFormat="1" applyFont="1" applyFill="1" applyBorder="1" applyAlignment="1" applyProtection="1">
      <alignment horizontal="right"/>
    </xf>
    <xf numFmtId="166" fontId="9" fillId="0" borderId="31" xfId="1" applyNumberFormat="1" applyFont="1" applyFill="1" applyBorder="1" applyAlignment="1" applyProtection="1">
      <alignment horizontal="right"/>
    </xf>
    <xf numFmtId="166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6" fontId="9" fillId="0" borderId="33" xfId="1" applyNumberFormat="1" applyFont="1" applyFill="1" applyBorder="1" applyAlignment="1" applyProtection="1">
      <alignment horizontal="right"/>
    </xf>
    <xf numFmtId="166" fontId="8" fillId="0" borderId="19" xfId="1" applyNumberFormat="1" applyFont="1" applyFill="1" applyBorder="1" applyAlignment="1" applyProtection="1">
      <alignment horizontal="right"/>
    </xf>
    <xf numFmtId="166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6" fontId="9" fillId="0" borderId="22" xfId="1" applyNumberFormat="1" applyFont="1" applyFill="1" applyBorder="1" applyAlignment="1" applyProtection="1">
      <alignment horizontal="right"/>
    </xf>
    <xf numFmtId="166" fontId="9" fillId="0" borderId="23" xfId="1" applyNumberFormat="1" applyFont="1" applyFill="1" applyBorder="1" applyAlignment="1" applyProtection="1">
      <alignment horizontal="right"/>
    </xf>
    <xf numFmtId="166" fontId="14" fillId="0" borderId="23" xfId="1" applyNumberFormat="1" applyFont="1" applyFill="1" applyBorder="1" applyAlignment="1" applyProtection="1">
      <alignment horizontal="right"/>
    </xf>
    <xf numFmtId="166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6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>
      <selection activeCell="C2" sqref="C2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45747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109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111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8" t="s">
        <v>109</v>
      </c>
      <c r="C33" s="120">
        <v>1</v>
      </c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SheetLayoutView="100" workbookViewId="0">
      <selection activeCell="D35" sqref="D35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45747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456031.88</v>
      </c>
      <c r="D7" s="123">
        <v>655164.18000000005</v>
      </c>
      <c r="E7" s="129">
        <f t="shared" ref="E7:E13" si="0">C7+D7</f>
        <v>1111196.06</v>
      </c>
      <c r="F7" s="15"/>
    </row>
    <row r="8" spans="1:6" ht="12" customHeight="1" x14ac:dyDescent="0.2">
      <c r="A8" s="16">
        <v>2</v>
      </c>
      <c r="B8" s="17" t="s">
        <v>10</v>
      </c>
      <c r="C8" s="124">
        <v>26483.25</v>
      </c>
      <c r="D8" s="124">
        <v>9853.94</v>
      </c>
      <c r="E8" s="130">
        <f t="shared" si="0"/>
        <v>36337.19</v>
      </c>
      <c r="F8" s="15"/>
    </row>
    <row r="9" spans="1:6" ht="12" customHeight="1" x14ac:dyDescent="0.2">
      <c r="A9" s="16">
        <v>3</v>
      </c>
      <c r="B9" s="88" t="s">
        <v>11</v>
      </c>
      <c r="C9" s="133">
        <v>11881097.939999998</v>
      </c>
      <c r="D9" s="133">
        <v>120978.773598</v>
      </c>
      <c r="E9" s="130">
        <f t="shared" si="0"/>
        <v>12002076.713597998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-1223381.9000000004</v>
      </c>
      <c r="D10" s="134">
        <v>-40711.08</v>
      </c>
      <c r="E10" s="135">
        <f t="shared" si="0"/>
        <v>-1264092.9800000004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10657716.039999997</v>
      </c>
      <c r="D11" s="124">
        <v>80267.693597999998</v>
      </c>
      <c r="E11" s="130">
        <f t="shared" si="0"/>
        <v>10737983.733597998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76656.368099999905</v>
      </c>
      <c r="D13" s="124">
        <v>558.66999999999996</v>
      </c>
      <c r="E13" s="130">
        <f t="shared" si="0"/>
        <v>77215.038099999903</v>
      </c>
    </row>
    <row r="14" spans="1:6" ht="12" customHeight="1" x14ac:dyDescent="0.2">
      <c r="A14" s="16">
        <v>6</v>
      </c>
      <c r="B14" s="17" t="s">
        <v>16</v>
      </c>
      <c r="C14" s="124">
        <v>203703.72399999999</v>
      </c>
      <c r="D14" s="177"/>
      <c r="E14" s="130">
        <f>C14</f>
        <v>203703.72399999999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63513</v>
      </c>
      <c r="D16" s="177"/>
      <c r="E16" s="130">
        <f>C16</f>
        <v>63513</v>
      </c>
    </row>
    <row r="17" spans="1:5" ht="12" customHeight="1" x14ac:dyDescent="0.2">
      <c r="A17" s="16">
        <v>9</v>
      </c>
      <c r="B17" s="17" t="s">
        <v>19</v>
      </c>
      <c r="C17" s="124">
        <v>0</v>
      </c>
      <c r="D17" s="124">
        <v>0</v>
      </c>
      <c r="E17" s="130">
        <f>C17+D17</f>
        <v>0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11484104.262099998</v>
      </c>
      <c r="D18" s="125">
        <f>SUM(D7:D8,D11:D17)</f>
        <v>745844.48359800002</v>
      </c>
      <c r="E18" s="131">
        <f>SUM(E7:E8,E11:E17)</f>
        <v>12229948.745697998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5928538.1200000001</v>
      </c>
      <c r="D20" s="123">
        <v>444573.61</v>
      </c>
      <c r="E20" s="129">
        <f t="shared" ref="E20:E25" si="1">C20+D20</f>
        <v>6373111.7300000004</v>
      </c>
    </row>
    <row r="21" spans="1:5" ht="12" customHeight="1" x14ac:dyDescent="0.2">
      <c r="A21" s="16">
        <v>12</v>
      </c>
      <c r="B21" s="17" t="s">
        <v>23</v>
      </c>
      <c r="C21" s="124">
        <v>300000</v>
      </c>
      <c r="D21" s="124">
        <v>0</v>
      </c>
      <c r="E21" s="130">
        <f t="shared" si="1"/>
        <v>300000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4">
        <v>12740.48</v>
      </c>
      <c r="D23" s="124">
        <v>0</v>
      </c>
      <c r="E23" s="130">
        <f t="shared" si="1"/>
        <v>12740.48</v>
      </c>
    </row>
    <row r="24" spans="1:5" ht="12" customHeight="1" x14ac:dyDescent="0.2">
      <c r="A24" s="16">
        <v>15</v>
      </c>
      <c r="B24" s="180" t="s">
        <v>26</v>
      </c>
      <c r="C24" s="124">
        <v>144993.97199999954</v>
      </c>
      <c r="D24" s="124">
        <v>0</v>
      </c>
      <c r="E24" s="130">
        <f t="shared" si="1"/>
        <v>144993.97199999954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6386272.5719999997</v>
      </c>
      <c r="D26" s="125">
        <f>SUM(D20:D25)</f>
        <v>444573.61</v>
      </c>
      <c r="E26" s="131">
        <f>SUM(E20:E25)</f>
        <v>6830846.182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1300000</v>
      </c>
      <c r="D28" s="177"/>
      <c r="E28" s="129">
        <f t="shared" ref="E28:E33" si="2">C28+D28</f>
        <v>1300000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f t="shared" si="2"/>
        <v>0</v>
      </c>
    </row>
    <row r="30" spans="1:5" ht="12" customHeight="1" x14ac:dyDescent="0.2">
      <c r="A30" s="16">
        <v>20</v>
      </c>
      <c r="B30" s="180" t="s">
        <v>106</v>
      </c>
      <c r="C30" s="124">
        <v>5000</v>
      </c>
      <c r="D30" s="177"/>
      <c r="E30" s="130">
        <f t="shared" si="2"/>
        <v>5000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4">
        <v>4094102.5792000028</v>
      </c>
      <c r="D32" s="177"/>
      <c r="E32" s="130">
        <f t="shared" si="2"/>
        <v>4094102.5792000028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5399102.5792000033</v>
      </c>
      <c r="D34" s="177"/>
      <c r="E34" s="131">
        <f>SUM(E28:E33)</f>
        <v>5399102.5792000033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11785375.151200004</v>
      </c>
      <c r="D35" s="126">
        <f>D26</f>
        <v>444573.61</v>
      </c>
      <c r="E35" s="132">
        <f>E34+E26</f>
        <v>12229948.761200003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topLeftCell="A53" zoomScaleSheetLayoutView="100" workbookViewId="0">
      <selection activeCell="D79" sqref="D79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45747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483413.95999999996</v>
      </c>
      <c r="D8" s="138">
        <f>SUM(D9:D15)</f>
        <v>3411.39</v>
      </c>
      <c r="E8" s="167">
        <f t="shared" si="0"/>
        <v>486825.35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41512.160000000003</v>
      </c>
      <c r="D10" s="42">
        <v>3075.54</v>
      </c>
      <c r="E10" s="168">
        <f t="shared" si="0"/>
        <v>44587.700000000004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441901.8</v>
      </c>
      <c r="D13" s="42">
        <v>335.85</v>
      </c>
      <c r="E13" s="168">
        <f t="shared" si="0"/>
        <v>442237.64999999997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111248.88</v>
      </c>
      <c r="D21" s="42">
        <v>4192.3</v>
      </c>
      <c r="E21" s="167">
        <f t="shared" si="0"/>
        <v>115441.18000000001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594662.84</v>
      </c>
      <c r="D24" s="140">
        <f>SUM(D7:D8,D21:D23,D16)</f>
        <v>7603.6900000000005</v>
      </c>
      <c r="E24" s="141">
        <f t="shared" si="0"/>
        <v>602266.52999999991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224765.04</v>
      </c>
      <c r="D26" s="50">
        <v>4968.1499999999996</v>
      </c>
      <c r="E26" s="166">
        <f t="shared" ref="E26:E34" si="1">C26+D26</f>
        <v>229733.19</v>
      </c>
    </row>
    <row r="27" spans="1:5" x14ac:dyDescent="0.2">
      <c r="A27" s="89">
        <v>9</v>
      </c>
      <c r="B27" s="51" t="s">
        <v>59</v>
      </c>
      <c r="C27" s="52">
        <v>345.95</v>
      </c>
      <c r="D27" s="53">
        <v>0</v>
      </c>
      <c r="E27" s="167">
        <f t="shared" si="1"/>
        <v>345.95</v>
      </c>
    </row>
    <row r="28" spans="1:5" x14ac:dyDescent="0.2">
      <c r="A28" s="89">
        <v>10</v>
      </c>
      <c r="B28" s="51" t="s">
        <v>60</v>
      </c>
      <c r="C28" s="52"/>
      <c r="D28" s="53"/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225110.99000000002</v>
      </c>
      <c r="D33" s="143">
        <f>SUM(D26:D32)</f>
        <v>4968.1499999999996</v>
      </c>
      <c r="E33" s="144">
        <f t="shared" si="1"/>
        <v>230079.14</v>
      </c>
    </row>
    <row r="34" spans="1:5" ht="10.8" thickBot="1" x14ac:dyDescent="0.25">
      <c r="A34" s="100">
        <v>16</v>
      </c>
      <c r="B34" s="145" t="s">
        <v>66</v>
      </c>
      <c r="C34" s="140">
        <f>C24-C33</f>
        <v>369551.85</v>
      </c>
      <c r="D34" s="146">
        <f>D24-D33</f>
        <v>2635.5400000000009</v>
      </c>
      <c r="E34" s="141">
        <f t="shared" si="1"/>
        <v>372187.38999999996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7094.42</v>
      </c>
      <c r="D36" s="148">
        <f>D37-D38</f>
        <v>0</v>
      </c>
      <c r="E36" s="166">
        <f t="shared" ref="E36:E45" si="2">C36+D36</f>
        <v>7094.42</v>
      </c>
    </row>
    <row r="37" spans="1:5" ht="20.399999999999999" x14ac:dyDescent="0.2">
      <c r="A37" s="89">
        <v>17.100000000000001</v>
      </c>
      <c r="B37" s="58" t="s">
        <v>69</v>
      </c>
      <c r="C37" s="41">
        <v>7094.42</v>
      </c>
      <c r="D37" s="42">
        <v>0</v>
      </c>
      <c r="E37" s="168">
        <f t="shared" si="2"/>
        <v>7094.42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21976.099999997699</v>
      </c>
      <c r="D41" s="53">
        <v>0</v>
      </c>
      <c r="E41" s="167">
        <f t="shared" si="2"/>
        <v>21976.099999997699</v>
      </c>
    </row>
    <row r="42" spans="1:5" x14ac:dyDescent="0.2">
      <c r="A42" s="89">
        <v>21</v>
      </c>
      <c r="B42" s="45" t="s">
        <v>74</v>
      </c>
      <c r="C42" s="52">
        <v>75975.100000000035</v>
      </c>
      <c r="D42" s="53">
        <v>0</v>
      </c>
      <c r="E42" s="167">
        <f t="shared" si="2"/>
        <v>75975.100000000035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0</v>
      </c>
      <c r="D44" s="97">
        <v>0</v>
      </c>
      <c r="E44" s="169">
        <f t="shared" si="2"/>
        <v>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105045.61999999773</v>
      </c>
      <c r="D45" s="146">
        <f>SUM(D36,D39:D44)</f>
        <v>0</v>
      </c>
      <c r="E45" s="141">
        <f t="shared" si="2"/>
        <v>105045.61999999773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131610.54</v>
      </c>
      <c r="D48" s="53">
        <v>0</v>
      </c>
      <c r="E48" s="171">
        <f t="shared" si="3"/>
        <v>131610.54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19200</v>
      </c>
      <c r="D50" s="53">
        <v>0</v>
      </c>
      <c r="E50" s="171">
        <f t="shared" si="3"/>
        <v>19200</v>
      </c>
    </row>
    <row r="51" spans="1:5" x14ac:dyDescent="0.2">
      <c r="A51" s="89">
        <v>29</v>
      </c>
      <c r="B51" s="45" t="s">
        <v>83</v>
      </c>
      <c r="C51" s="52">
        <v>6626.2</v>
      </c>
      <c r="D51" s="53">
        <v>0</v>
      </c>
      <c r="E51" s="171">
        <f t="shared" si="3"/>
        <v>6626.2</v>
      </c>
    </row>
    <row r="52" spans="1:5" x14ac:dyDescent="0.2">
      <c r="A52" s="89">
        <v>30</v>
      </c>
      <c r="B52" s="45" t="s">
        <v>84</v>
      </c>
      <c r="C52" s="52">
        <v>33079.910000000003</v>
      </c>
      <c r="D52" s="53">
        <v>0</v>
      </c>
      <c r="E52" s="171">
        <f t="shared" si="3"/>
        <v>33079.910000000003</v>
      </c>
    </row>
    <row r="53" spans="1:5" x14ac:dyDescent="0.2">
      <c r="A53" s="90">
        <v>31</v>
      </c>
      <c r="B53" s="59" t="s">
        <v>85</v>
      </c>
      <c r="C53" s="183">
        <f>SUM(C47:C52)</f>
        <v>190516.65000000002</v>
      </c>
      <c r="D53" s="149">
        <f>SUM(D47:D52)</f>
        <v>0</v>
      </c>
      <c r="E53" s="172">
        <f t="shared" si="3"/>
        <v>190516.65000000002</v>
      </c>
    </row>
    <row r="54" spans="1:5" ht="10.8" thickBot="1" x14ac:dyDescent="0.25">
      <c r="A54" s="95">
        <v>32</v>
      </c>
      <c r="B54" s="150" t="s">
        <v>86</v>
      </c>
      <c r="C54" s="151">
        <f>C45-C53</f>
        <v>-85471.030000002298</v>
      </c>
      <c r="D54" s="152">
        <f>D45-D53</f>
        <v>0</v>
      </c>
      <c r="E54" s="153">
        <f t="shared" si="3"/>
        <v>-85471.030000002298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284080.81999999768</v>
      </c>
      <c r="D56" s="157">
        <f>D34+D54</f>
        <v>2635.5400000000009</v>
      </c>
      <c r="E56" s="158">
        <f>C56+D56</f>
        <v>286716.35999999766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-225116</v>
      </c>
      <c r="D58" s="65"/>
      <c r="E58" s="170">
        <f>C58</f>
        <v>-225116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18924</v>
      </c>
      <c r="D60" s="69"/>
      <c r="E60" s="172">
        <f>C60</f>
        <v>18924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-206192</v>
      </c>
      <c r="D61" s="70"/>
      <c r="E61" s="159">
        <f>C61</f>
        <v>-206192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490272.81999999768</v>
      </c>
      <c r="D63" s="157">
        <f>D56</f>
        <v>2635.5400000000009</v>
      </c>
      <c r="E63" s="158">
        <f>C63+D63</f>
        <v>492908.35999999766</v>
      </c>
    </row>
    <row r="64" spans="1:5" s="77" customFormat="1" ht="10.8" thickBot="1" x14ac:dyDescent="0.25">
      <c r="A64" s="100">
        <v>39</v>
      </c>
      <c r="B64" s="74" t="s">
        <v>93</v>
      </c>
      <c r="C64" s="75">
        <v>98581.67199999954</v>
      </c>
      <c r="D64" s="76"/>
      <c r="E64" s="173">
        <f>C64</f>
        <v>98581.67199999954</v>
      </c>
    </row>
    <row r="65" spans="1:5" ht="10.8" thickBot="1" x14ac:dyDescent="0.25">
      <c r="A65" s="100">
        <v>40</v>
      </c>
      <c r="B65" s="78" t="s">
        <v>94</v>
      </c>
      <c r="C65" s="156">
        <f>C63-C64</f>
        <v>391691.14799999812</v>
      </c>
      <c r="D65" s="157">
        <f>D63</f>
        <v>2635.5400000000009</v>
      </c>
      <c r="E65" s="158">
        <f>C65+D65</f>
        <v>394326.6879999981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391691.14799999812</v>
      </c>
      <c r="D67" s="164">
        <f>D65</f>
        <v>2635.5400000000009</v>
      </c>
      <c r="E67" s="160">
        <f>C67+D67</f>
        <v>394326.6879999981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2025-04-15T17:21:01Z</dcterms:modified>
</cp:coreProperties>
</file>